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C:\Andreas\WIKF\Competitions\09.WIKF Worlds England 2019\Country Order Forms\"/>
    </mc:Choice>
  </mc:AlternateContent>
  <xr:revisionPtr revIDLastSave="0" documentId="13_ncr:1_{5A9342DE-2EFA-4D43-BD49-D294416E7DFF}" xr6:coauthVersionLast="43" xr6:coauthVersionMax="43" xr10:uidLastSave="{00000000-0000-0000-0000-000000000000}"/>
  <bookViews>
    <workbookView xWindow="-108" yWindow="-108" windowWidth="23256" windowHeight="12576" tabRatio="765" xr2:uid="{00000000-000D-0000-FFFF-FFFF00000000}"/>
  </bookViews>
  <sheets>
    <sheet name="Country Summary" sheetId="10" r:id="rId1"/>
    <sheet name="Venue Passes" sheetId="5" r:id="rId2"/>
    <sheet name="Club Banners" sheetId="6" r:id="rId3"/>
    <sheet name="Competition Transfers" sheetId="7" r:id="rId4"/>
    <sheet name="Airport Transfers" sheetId="12" r:id="rId5"/>
    <sheet name="Lookups" sheetId="13" state="hidden" r:id="rId6"/>
  </sheets>
  <definedNames>
    <definedName name="_xlnm.Print_Area" localSheetId="4">'Airport Transfers'!$A$1:$L$60</definedName>
    <definedName name="_xlnm.Print_Area" localSheetId="2">'Club Banners'!$A$1:$L$73</definedName>
    <definedName name="_xlnm.Print_Area" localSheetId="3">'Competition Transfers'!$A$1:$L$69</definedName>
    <definedName name="_xlnm.Print_Area" localSheetId="0">'Country Summary'!$A$1:$L$45</definedName>
    <definedName name="_xlnm.Print_Area" localSheetId="1">'Venue Passes'!$A$1:$L$75</definedName>
    <definedName name="_xlnm.Print_Titles" localSheetId="4">'Airport Transfers'!$2:$2</definedName>
    <definedName name="_xlnm.Print_Titles" localSheetId="2">'Club Banners'!$2:$2</definedName>
    <definedName name="_xlnm.Print_Titles" localSheetId="3">'Competition Transfers'!$2:$2</definedName>
    <definedName name="_xlnm.Print_Titles" localSheetId="0">'Country Summary'!$2:$2</definedName>
    <definedName name="_xlnm.Print_Titles" localSheetId="1">'Venue Passes'!$2:$2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4" i="5" l="1"/>
  <c r="F53" i="5"/>
  <c r="F52" i="5"/>
  <c r="F51" i="5"/>
  <c r="F50" i="5"/>
  <c r="F49" i="5"/>
  <c r="D64" i="5" l="1"/>
  <c r="D55" i="5"/>
  <c r="J53" i="5"/>
  <c r="J52" i="5"/>
  <c r="J51" i="5"/>
  <c r="J50" i="5"/>
  <c r="D46" i="12" l="1"/>
  <c r="D45" i="12"/>
  <c r="D15" i="10" l="1"/>
  <c r="D14" i="10"/>
  <c r="D44" i="5"/>
  <c r="D13" i="10" s="1"/>
  <c r="J64" i="5" l="1"/>
  <c r="E41" i="10"/>
  <c r="D10" i="10" l="1"/>
  <c r="D67" i="6" l="1"/>
  <c r="E70" i="6" s="1"/>
  <c r="D19" i="10"/>
  <c r="F53" i="7"/>
  <c r="F42" i="5"/>
  <c r="F43" i="5"/>
  <c r="F46" i="7"/>
  <c r="D55" i="7"/>
  <c r="D23" i="10" s="1"/>
  <c r="J53" i="7"/>
  <c r="J55" i="7" s="1"/>
  <c r="E23" i="10" s="1"/>
  <c r="D48" i="7"/>
  <c r="J46" i="7"/>
  <c r="J48" i="7" s="1"/>
  <c r="J43" i="5"/>
  <c r="J42" i="5"/>
  <c r="J54" i="5"/>
  <c r="J49" i="5"/>
  <c r="J55" i="5" l="1"/>
  <c r="E14" i="10" s="1"/>
  <c r="E19" i="10"/>
  <c r="J44" i="5"/>
  <c r="E13" i="10" s="1"/>
  <c r="D16" i="10"/>
  <c r="D57" i="7"/>
  <c r="D22" i="10"/>
  <c r="D24" i="10" s="1"/>
  <c r="J57" i="7"/>
  <c r="E66" i="7" s="1"/>
  <c r="E22" i="10"/>
  <c r="E24" i="10" s="1"/>
  <c r="E16" i="10" l="1"/>
  <c r="E26" i="10" s="1"/>
  <c r="E43" i="10" s="1"/>
  <c r="J57" i="5"/>
  <c r="F71" i="5" s="1"/>
</calcChain>
</file>

<file path=xl/sharedStrings.xml><?xml version="1.0" encoding="utf-8"?>
<sst xmlns="http://schemas.openxmlformats.org/spreadsheetml/2006/main" count="330" uniqueCount="201">
  <si>
    <t>COUNTRY</t>
  </si>
  <si>
    <t>PER DAY</t>
  </si>
  <si>
    <t>ALL 3 DAYS</t>
  </si>
  <si>
    <t>CHILDREN (UNDER 16 YRS)</t>
  </si>
  <si>
    <t>ADULTS (16 YRS &amp; OVER)</t>
  </si>
  <si>
    <t>TOTAL</t>
  </si>
  <si>
    <t>RATE</t>
  </si>
  <si>
    <t>QUANTITY</t>
  </si>
  <si>
    <t>TOTAL PAYMENT</t>
  </si>
  <si>
    <t>PLEASE SEND THE FULL PAYMENT OF</t>
  </si>
  <si>
    <t>PASSES WILL BE GIVEN TO THE HEAD COACH DURING TEAM REGISTRATION</t>
  </si>
  <si>
    <t>DAILY TOTAL</t>
  </si>
  <si>
    <t>3 DAY TOTAL</t>
  </si>
  <si>
    <t>VENUE PASSES</t>
  </si>
  <si>
    <t>FREE PASSES (As per the rules below)</t>
  </si>
  <si>
    <t>DETAILS FOR YOUR BANNER</t>
  </si>
  <si>
    <t>BANNERS REQUIRED</t>
  </si>
  <si>
    <t>PRICE</t>
  </si>
  <si>
    <t>1 Banner</t>
  </si>
  <si>
    <t>2 Banners</t>
  </si>
  <si>
    <t>3 Banners</t>
  </si>
  <si>
    <t>4 Banners or more</t>
  </si>
  <si>
    <t>Background Colour</t>
  </si>
  <si>
    <t>Font Colour</t>
  </si>
  <si>
    <t>Club Name</t>
  </si>
  <si>
    <t>Country</t>
  </si>
  <si>
    <t>PRICES</t>
  </si>
  <si>
    <t>TOTAL PASSES</t>
  </si>
  <si>
    <t>COUNTRY REQUIREMENT</t>
  </si>
  <si>
    <t>£40 each</t>
  </si>
  <si>
    <t>AZERBAIJAN</t>
  </si>
  <si>
    <t>BELGIUM</t>
  </si>
  <si>
    <t>CANADA</t>
  </si>
  <si>
    <t>DENMARK</t>
  </si>
  <si>
    <t>ENGLAND</t>
  </si>
  <si>
    <t>FINLAND</t>
  </si>
  <si>
    <t>GEORGIA</t>
  </si>
  <si>
    <t>IRELAND</t>
  </si>
  <si>
    <t>NETHERLANDS</t>
  </si>
  <si>
    <t>NORTHERN IRELAND</t>
  </si>
  <si>
    <t>PORTUGAL</t>
  </si>
  <si>
    <t>SPAIN</t>
  </si>
  <si>
    <t>SWEDEN</t>
  </si>
  <si>
    <t>TURKEY</t>
  </si>
  <si>
    <t>USA</t>
  </si>
  <si>
    <t>VENEZUELA</t>
  </si>
  <si>
    <t>AUSTRALIA</t>
  </si>
  <si>
    <t>CYPRUS</t>
  </si>
  <si>
    <t>CURACAO</t>
  </si>
  <si>
    <t>GREECE</t>
  </si>
  <si>
    <t>ITALY</t>
  </si>
  <si>
    <t>NORWAY</t>
  </si>
  <si>
    <t>ROMANIA</t>
  </si>
  <si>
    <t>ARMENIA</t>
  </si>
  <si>
    <t>ALBANIA</t>
  </si>
  <si>
    <t>HUNGARY</t>
  </si>
  <si>
    <t>LUXEMBURG</t>
  </si>
  <si>
    <t>SLOVENIA</t>
  </si>
  <si>
    <t>WALES</t>
  </si>
  <si>
    <t>Contact Number</t>
  </si>
  <si>
    <t>DESIGN OF YOUR BANNER</t>
  </si>
  <si>
    <t>WIKF Kanji</t>
  </si>
  <si>
    <t>Instructor Name</t>
  </si>
  <si>
    <t>Instructor Details</t>
  </si>
  <si>
    <t>Website</t>
  </si>
  <si>
    <t>Email Address</t>
  </si>
  <si>
    <t>None</t>
  </si>
  <si>
    <t>WIKF Badge</t>
  </si>
  <si>
    <t>Kanji</t>
  </si>
  <si>
    <t>Badge</t>
  </si>
  <si>
    <t>NONE</t>
  </si>
  <si>
    <t>LEFT SIDE</t>
  </si>
  <si>
    <t>CENTRE</t>
  </si>
  <si>
    <t>RIGHT SIDE</t>
  </si>
  <si>
    <t>WATERMARK</t>
  </si>
  <si>
    <t>Other Details</t>
  </si>
  <si>
    <t>Other Details Required</t>
  </si>
  <si>
    <t>Other Designs Required</t>
  </si>
  <si>
    <t>We can add any design you require.  Simply supply all artwork as digital files, in either of the three following formats:</t>
  </si>
  <si>
    <t>1. Full colour and full size EPS vector files (created in software like adobe illustrator)</t>
  </si>
  <si>
    <t>2. Full colour and full size PDF files set at a resolution of 300dpi (created by any software than can create pdfs)</t>
  </si>
  <si>
    <t>3. Full colour and full size jpeg files set to a resolution of 300dpi (created in adobe photoshop or similar)</t>
  </si>
  <si>
    <t>SPECIFICATION OF BANNER</t>
  </si>
  <si>
    <t xml:space="preserve"> * Size of banner is 1920mm x 820mm with full colour background</t>
  </si>
  <si>
    <t xml:space="preserve"> * Type size is 1700mm x 600mm</t>
  </si>
  <si>
    <t xml:space="preserve"> * 10 fastening holes to secure banner as required</t>
  </si>
  <si>
    <t>Your Club Banner will be placed on the railings around the competition area for all to see.  After</t>
  </si>
  <si>
    <t>the competition has finished, you will be able to take you Banner home with you to place in your Dojo</t>
  </si>
  <si>
    <t>BY EMAIL ONCE PAYMENT AND FORM HAVE BEEN RECEIVED.</t>
  </si>
  <si>
    <t>Evening pickup will vary on each day, but will be every 25 minutes from the K2 Sports Centre.</t>
  </si>
  <si>
    <t>PASSENGERS</t>
  </si>
  <si>
    <t>TOTAL PAID PASSES</t>
  </si>
  <si>
    <t>TOTAL FREE PASSES</t>
  </si>
  <si>
    <t>COMPETITION TRANSFERS</t>
  </si>
  <si>
    <t>TO BE PAID</t>
  </si>
  <si>
    <t>EXAMPLES OF BANNNERS HAVE BEEN PROVIDED AS A GUIDE</t>
  </si>
  <si>
    <t>QTY</t>
  </si>
  <si>
    <t>1 Day Passes</t>
  </si>
  <si>
    <t>3 Days Passes</t>
  </si>
  <si>
    <t>PAYMENT</t>
  </si>
  <si>
    <t>COMPETITION PASSES</t>
  </si>
  <si>
    <t>CLUB BANNERS</t>
  </si>
  <si>
    <t>COST OF BANNERS</t>
  </si>
  <si>
    <t>1 Day Ticket</t>
  </si>
  <si>
    <t>TO RECEIVE THE FULL DISCOUNT, PLEASE SEND YOUR ORDER FORMS AND PAYMENT BY THE DEADLINE</t>
  </si>
  <si>
    <t>3 Day Ticket</t>
  </si>
  <si>
    <t>3 DAY TICKETS</t>
  </si>
  <si>
    <t>1 DAY TICKET</t>
  </si>
  <si>
    <t>TOTAL TICKETS</t>
  </si>
  <si>
    <t>3 DAY PASSES</t>
  </si>
  <si>
    <t>DAILY PASSES</t>
  </si>
  <si>
    <t>BOTH SIDES</t>
  </si>
  <si>
    <t>Enter your details</t>
  </si>
  <si>
    <t>Enter any other details required</t>
  </si>
  <si>
    <t>Enter colour required</t>
  </si>
  <si>
    <t>Choose from list</t>
  </si>
  <si>
    <t>Enter any other details</t>
  </si>
  <si>
    <t>Provide any other design required</t>
  </si>
  <si>
    <t>TICKET PRICES PER PASSENGER</t>
  </si>
  <si>
    <t>3 DAY TICKET</t>
  </si>
  <si>
    <t>DAILY TICKET</t>
  </si>
  <si>
    <t>HOTEL PICK UP</t>
  </si>
  <si>
    <t>To ensure we get the best possible price for your team, please complete the details below, which may</t>
  </si>
  <si>
    <t>TRAVEL DETAILS</t>
  </si>
  <si>
    <t>DATE</t>
  </si>
  <si>
    <t>FLIGHT NO</t>
  </si>
  <si>
    <t>PERSONS</t>
  </si>
  <si>
    <t>ARRIVAL DETAILS</t>
  </si>
  <si>
    <t>DEPARTURE DETAILS</t>
  </si>
  <si>
    <t>Pick Up on Arrival</t>
  </si>
  <si>
    <t>Drop off on departure</t>
  </si>
  <si>
    <t>NETHERLANDS ANTILLES</t>
  </si>
  <si>
    <t>Cost per person based on the above information and with a 50 seater:</t>
  </si>
  <si>
    <t xml:space="preserve">WE WILL ADVISE HOW MUCH YOUR TRANSFER FEE IS, ONCE ALL COUNTRIES HAVE SUPPLIED </t>
  </si>
  <si>
    <t>YES</t>
  </si>
  <si>
    <t>NO</t>
  </si>
  <si>
    <t>involve waiting/sharing with another team's arrival at a similar time.</t>
  </si>
  <si>
    <t>Is your group willing to share with another country to reduce the cost of your airport transfer fee?</t>
  </si>
  <si>
    <t>THE FINAL CALCULATED PRICE FOR YOUR TEAM.</t>
  </si>
  <si>
    <t>TO SECURE YOUR TRANSFER, FULL PAYMENT MUST BE PAID WITHIN 5 DAYS OF OBTAINING</t>
  </si>
  <si>
    <t>OFFICIAL USE ONLY</t>
  </si>
  <si>
    <t>METHOD</t>
  </si>
  <si>
    <t>AMOUNT</t>
  </si>
  <si>
    <t>TOTAL PAID</t>
  </si>
  <si>
    <t>THEIR TRAVEL DETAILS AND WE WILL CALCULATE THE BEST POSSIBLE PRICE.</t>
  </si>
  <si>
    <t>CHILE</t>
  </si>
  <si>
    <t>INDIA</t>
  </si>
  <si>
    <t>PAKISTAN</t>
  </si>
  <si>
    <t>DOMINCAN REPUBLIC</t>
  </si>
  <si>
    <t>FRANCE</t>
  </si>
  <si>
    <t>Timings will be strict and no diversions or different routings permitted.</t>
  </si>
  <si>
    <t xml:space="preserve">Tickets will need to be presented when entering the coach. 
</t>
  </si>
  <si>
    <t>. CONFIRMATION WILL BE SENT</t>
  </si>
  <si>
    <t>9TH WIKF GLOBAL CUP, ENGLAND 2019
 - AIRPORT TRANSFERS</t>
  </si>
  <si>
    <t>9TH WIKF GLOBAL CUP, ENGLAND 2019
 - CLUB BANNERS</t>
  </si>
  <si>
    <r>
      <rPr>
        <b/>
        <sz val="14"/>
        <color indexed="8"/>
        <rFont val="Arial"/>
        <family val="2"/>
      </rPr>
      <t xml:space="preserve">TRANSFERS TO AND FROM GATWICK AIRPORT MUST BE PAID IN ADVANCE.  
PLEASE COMPLETE THE DETAILS BELOW AND SEND BY EMAIL TO 
</t>
    </r>
    <r>
      <rPr>
        <b/>
        <sz val="14"/>
        <color indexed="10"/>
        <rFont val="Arial"/>
        <family val="2"/>
      </rPr>
      <t>WIKF@HOTMAIL.COM</t>
    </r>
    <r>
      <rPr>
        <b/>
        <sz val="14"/>
        <color indexed="8"/>
        <rFont val="Arial"/>
        <family val="2"/>
      </rPr>
      <t xml:space="preserve"> BY</t>
    </r>
    <r>
      <rPr>
        <b/>
        <sz val="14"/>
        <color indexed="10"/>
        <rFont val="Arial"/>
        <family val="2"/>
      </rPr>
      <t xml:space="preserve"> FRIDAY 12TH JULY. </t>
    </r>
    <r>
      <rPr>
        <b/>
        <sz val="14"/>
        <color indexed="30"/>
        <rFont val="Arial"/>
        <family val="2"/>
      </rPr>
      <t xml:space="preserve"> 
</t>
    </r>
    <r>
      <rPr>
        <b/>
        <sz val="14"/>
        <color indexed="8"/>
        <rFont val="Arial"/>
        <family val="2"/>
      </rPr>
      <t xml:space="preserve">PAYMENT MUST ALSO BE RECEIEVED WITHIN </t>
    </r>
    <r>
      <rPr>
        <b/>
        <sz val="14"/>
        <color indexed="10"/>
        <rFont val="Arial"/>
        <family val="2"/>
      </rPr>
      <t>5 DAYS OF THE CALCULATED FEE</t>
    </r>
    <r>
      <rPr>
        <b/>
        <sz val="14"/>
        <color indexed="8"/>
        <rFont val="Arial"/>
        <family val="2"/>
      </rPr>
      <t xml:space="preserve">, BANK DETAILS AS FOLLOWS:
</t>
    </r>
    <r>
      <rPr>
        <b/>
        <sz val="14"/>
        <rFont val="Arial"/>
        <family val="2"/>
      </rPr>
      <t xml:space="preserve">Bank:    </t>
    </r>
    <r>
      <rPr>
        <b/>
        <sz val="14"/>
        <color indexed="10"/>
        <rFont val="Arial"/>
        <family val="2"/>
      </rPr>
      <t xml:space="preserve">HSBC         </t>
    </r>
    <r>
      <rPr>
        <b/>
        <sz val="14"/>
        <rFont val="Arial"/>
        <family val="2"/>
      </rPr>
      <t xml:space="preserve">Account Name:   </t>
    </r>
    <r>
      <rPr>
        <b/>
        <sz val="14"/>
        <color indexed="10"/>
        <rFont val="Arial"/>
        <family val="2"/>
      </rPr>
      <t xml:space="preserve">ENGLAND W.I.K.F NO 2
</t>
    </r>
    <r>
      <rPr>
        <b/>
        <sz val="14"/>
        <rFont val="Arial"/>
        <family val="2"/>
      </rPr>
      <t xml:space="preserve">Sort Code:  </t>
    </r>
    <r>
      <rPr>
        <b/>
        <sz val="14"/>
        <color indexed="10"/>
        <rFont val="Arial"/>
        <family val="2"/>
      </rPr>
      <t xml:space="preserve">40-20-22   </t>
    </r>
    <r>
      <rPr>
        <b/>
        <sz val="14"/>
        <rFont val="Arial"/>
        <family val="2"/>
      </rPr>
      <t xml:space="preserve">Account No:  </t>
    </r>
    <r>
      <rPr>
        <b/>
        <sz val="14"/>
        <color indexed="10"/>
        <rFont val="Arial"/>
        <family val="2"/>
      </rPr>
      <t xml:space="preserve">6137 6721
</t>
    </r>
    <r>
      <rPr>
        <b/>
        <sz val="14"/>
        <rFont val="Arial"/>
        <family val="2"/>
      </rPr>
      <t xml:space="preserve">IBAN:   </t>
    </r>
    <r>
      <rPr>
        <b/>
        <sz val="14"/>
        <color indexed="10"/>
        <rFont val="Arial"/>
        <family val="2"/>
      </rPr>
      <t xml:space="preserve"> GB63MIDL40202261376721   </t>
    </r>
    <r>
      <rPr>
        <b/>
        <sz val="14"/>
        <rFont val="Arial"/>
        <family val="2"/>
      </rPr>
      <t xml:space="preserve">BIC:   </t>
    </r>
    <r>
      <rPr>
        <b/>
        <sz val="14"/>
        <color indexed="10"/>
        <rFont val="Arial"/>
        <family val="2"/>
      </rPr>
      <t xml:space="preserve"> MIDLGB2130M
</t>
    </r>
    <r>
      <rPr>
        <b/>
        <sz val="14"/>
        <rFont val="Arial"/>
        <family val="2"/>
      </rPr>
      <t xml:space="preserve">Use the Reference:   </t>
    </r>
    <r>
      <rPr>
        <b/>
        <sz val="14"/>
        <color indexed="10"/>
        <rFont val="Arial"/>
        <family val="2"/>
      </rPr>
      <t xml:space="preserve">"AIRPORT" </t>
    </r>
    <r>
      <rPr>
        <b/>
        <sz val="14"/>
        <rFont val="Arial"/>
        <family val="2"/>
      </rPr>
      <t xml:space="preserve">followed your country, e.g. </t>
    </r>
    <r>
      <rPr>
        <b/>
        <sz val="14"/>
        <color indexed="10"/>
        <rFont val="Arial"/>
        <family val="2"/>
      </rPr>
      <t xml:space="preserve">"AIRPORT ENGLAND"
</t>
    </r>
  </si>
  <si>
    <r>
      <t xml:space="preserve">PRE-ORDERED AND PAID BY </t>
    </r>
    <r>
      <rPr>
        <b/>
        <u/>
        <sz val="12"/>
        <color indexed="10"/>
        <rFont val="Arial"/>
        <family val="2"/>
      </rPr>
      <t>FRIDAY 12TH JULY</t>
    </r>
  </si>
  <si>
    <r>
      <t xml:space="preserve">PAID </t>
    </r>
    <r>
      <rPr>
        <b/>
        <sz val="12"/>
        <color indexed="10"/>
        <rFont val="Arial"/>
        <family val="2"/>
      </rPr>
      <t>AFTER FRIDAY 12TH JULY</t>
    </r>
  </si>
  <si>
    <t>BY 12TH JULY</t>
  </si>
  <si>
    <t>AFTER 12TH JULY</t>
  </si>
  <si>
    <t>BY12TH JULY</t>
  </si>
  <si>
    <r>
      <rPr>
        <b/>
        <sz val="14"/>
        <color indexed="8"/>
        <rFont val="Arial"/>
        <family val="2"/>
      </rPr>
      <t xml:space="preserve">CLUB ADVERTISING BANNERS CAN ONLY BE PRE-ORDERED.
PLEASE COMPLETE THE DETAILS BELOW AND SEND BY EMAIL TO 
</t>
    </r>
    <r>
      <rPr>
        <b/>
        <sz val="14"/>
        <color indexed="10"/>
        <rFont val="Arial"/>
        <family val="2"/>
      </rPr>
      <t>WIKF@HOTMAIL.COM</t>
    </r>
    <r>
      <rPr>
        <b/>
        <sz val="14"/>
        <color indexed="8"/>
        <rFont val="Arial"/>
        <family val="2"/>
      </rPr>
      <t xml:space="preserve"> BY</t>
    </r>
    <r>
      <rPr>
        <b/>
        <sz val="14"/>
        <color indexed="10"/>
        <rFont val="Arial"/>
        <family val="2"/>
      </rPr>
      <t xml:space="preserve"> FRIDAY 12TH JULY. </t>
    </r>
    <r>
      <rPr>
        <b/>
        <sz val="14"/>
        <color indexed="30"/>
        <rFont val="Arial"/>
        <family val="2"/>
      </rPr>
      <t xml:space="preserve"> 
</t>
    </r>
    <r>
      <rPr>
        <b/>
        <sz val="14"/>
        <color indexed="8"/>
        <rFont val="Arial"/>
        <family val="2"/>
      </rPr>
      <t xml:space="preserve">PAYMENT MUST ALSO BE RECEIEVED IN FULL BY </t>
    </r>
    <r>
      <rPr>
        <b/>
        <sz val="14"/>
        <color indexed="10"/>
        <rFont val="Arial"/>
        <family val="2"/>
      </rPr>
      <t>FRIDAY 12TH JULY</t>
    </r>
    <r>
      <rPr>
        <b/>
        <sz val="14"/>
        <color indexed="8"/>
        <rFont val="Arial"/>
        <family val="2"/>
      </rPr>
      <t xml:space="preserve">, BANK DETAILS AS FOLLOWS:
</t>
    </r>
    <r>
      <rPr>
        <b/>
        <sz val="14"/>
        <rFont val="Arial"/>
        <family val="2"/>
      </rPr>
      <t xml:space="preserve">Bank:    </t>
    </r>
    <r>
      <rPr>
        <b/>
        <sz val="14"/>
        <color indexed="10"/>
        <rFont val="Arial"/>
        <family val="2"/>
      </rPr>
      <t xml:space="preserve">HSBC         </t>
    </r>
    <r>
      <rPr>
        <b/>
        <sz val="14"/>
        <rFont val="Arial"/>
        <family val="2"/>
      </rPr>
      <t xml:space="preserve">Account Name:   </t>
    </r>
    <r>
      <rPr>
        <b/>
        <sz val="14"/>
        <color indexed="10"/>
        <rFont val="Arial"/>
        <family val="2"/>
      </rPr>
      <t xml:space="preserve">ENGLAND W.I.K.F NO 2
</t>
    </r>
    <r>
      <rPr>
        <b/>
        <sz val="14"/>
        <rFont val="Arial"/>
        <family val="2"/>
      </rPr>
      <t xml:space="preserve">Sort Code:  </t>
    </r>
    <r>
      <rPr>
        <b/>
        <sz val="14"/>
        <color indexed="10"/>
        <rFont val="Arial"/>
        <family val="2"/>
      </rPr>
      <t xml:space="preserve">40-20-22   </t>
    </r>
    <r>
      <rPr>
        <b/>
        <sz val="14"/>
        <rFont val="Arial"/>
        <family val="2"/>
      </rPr>
      <t xml:space="preserve">Account No:  </t>
    </r>
    <r>
      <rPr>
        <b/>
        <sz val="14"/>
        <color indexed="10"/>
        <rFont val="Arial"/>
        <family val="2"/>
      </rPr>
      <t xml:space="preserve">6137 6721
</t>
    </r>
    <r>
      <rPr>
        <b/>
        <sz val="14"/>
        <rFont val="Arial"/>
        <family val="2"/>
      </rPr>
      <t xml:space="preserve">IBAN:   </t>
    </r>
    <r>
      <rPr>
        <b/>
        <sz val="14"/>
        <color indexed="10"/>
        <rFont val="Arial"/>
        <family val="2"/>
      </rPr>
      <t xml:space="preserve"> GB63MIDL40202261376721   </t>
    </r>
    <r>
      <rPr>
        <b/>
        <sz val="14"/>
        <rFont val="Arial"/>
        <family val="2"/>
      </rPr>
      <t xml:space="preserve">BIC:   </t>
    </r>
    <r>
      <rPr>
        <b/>
        <sz val="14"/>
        <color indexed="10"/>
        <rFont val="Arial"/>
        <family val="2"/>
      </rPr>
      <t xml:space="preserve"> MIDLGB2130M
</t>
    </r>
    <r>
      <rPr>
        <b/>
        <sz val="14"/>
        <rFont val="Arial"/>
        <family val="2"/>
      </rPr>
      <t xml:space="preserve">Use the Reference:   </t>
    </r>
    <r>
      <rPr>
        <b/>
        <sz val="14"/>
        <color indexed="10"/>
        <rFont val="Arial"/>
        <family val="2"/>
      </rPr>
      <t xml:space="preserve">"BANNER" </t>
    </r>
    <r>
      <rPr>
        <b/>
        <sz val="14"/>
        <rFont val="Arial"/>
        <family val="2"/>
      </rPr>
      <t xml:space="preserve">followed your country, e.g. </t>
    </r>
    <r>
      <rPr>
        <b/>
        <sz val="14"/>
        <color indexed="10"/>
        <rFont val="Arial"/>
        <family val="2"/>
      </rPr>
      <t xml:space="preserve">"BANNER ENGLAND"
</t>
    </r>
    <r>
      <rPr>
        <b/>
        <sz val="14"/>
        <color indexed="30"/>
        <rFont val="Arial"/>
        <family val="2"/>
      </rPr>
      <t xml:space="preserve">
</t>
    </r>
    <r>
      <rPr>
        <b/>
        <sz val="14"/>
        <color indexed="10"/>
        <rFont val="Arial"/>
        <family val="2"/>
      </rPr>
      <t/>
    </r>
  </si>
  <si>
    <t>£135 (£45 each)</t>
  </si>
  <si>
    <t>£100 (£50 each)</t>
  </si>
  <si>
    <t>BY 12TH JULY.</t>
  </si>
  <si>
    <t xml:space="preserve">A FINAL PROOF WILL BE SENT BY EMAIL AND YOUR APPROVAL WILL BE REQUIRED </t>
  </si>
  <si>
    <t>BEFORE PRINTING.</t>
  </si>
  <si>
    <r>
      <rPr>
        <b/>
        <sz val="14"/>
        <color indexed="8"/>
        <rFont val="Arial"/>
        <family val="2"/>
      </rPr>
      <t xml:space="preserve">TO PRE-ORDER YOUR DAILY COMPETITION PASSES AT A DISCOUNT PRICE, PLEASE COMPLETE THE DETAILS BELOW AND SEND BY EMAIL TO 
</t>
    </r>
    <r>
      <rPr>
        <b/>
        <sz val="14"/>
        <color indexed="10"/>
        <rFont val="Arial"/>
        <family val="2"/>
      </rPr>
      <t>WIKF@HOTMAIL.COM</t>
    </r>
    <r>
      <rPr>
        <b/>
        <sz val="14"/>
        <color indexed="8"/>
        <rFont val="Arial"/>
        <family val="2"/>
      </rPr>
      <t xml:space="preserve"> BY</t>
    </r>
    <r>
      <rPr>
        <b/>
        <sz val="14"/>
        <color indexed="10"/>
        <rFont val="Arial"/>
        <family val="2"/>
      </rPr>
      <t xml:space="preserve"> FRIDAY 12TH JULY. </t>
    </r>
    <r>
      <rPr>
        <b/>
        <sz val="14"/>
        <color indexed="30"/>
        <rFont val="Arial"/>
        <family val="2"/>
      </rPr>
      <t xml:space="preserve"> 
</t>
    </r>
    <r>
      <rPr>
        <b/>
        <sz val="14"/>
        <color indexed="8"/>
        <rFont val="Arial"/>
        <family val="2"/>
      </rPr>
      <t xml:space="preserve">PAYMENT MUST ALSO BE RECEIEVED IN FULL BY </t>
    </r>
    <r>
      <rPr>
        <b/>
        <sz val="14"/>
        <color indexed="10"/>
        <rFont val="Arial"/>
        <family val="2"/>
      </rPr>
      <t>FRIDAY 12TH JULY</t>
    </r>
    <r>
      <rPr>
        <b/>
        <sz val="14"/>
        <color indexed="8"/>
        <rFont val="Arial"/>
        <family val="2"/>
      </rPr>
      <t xml:space="preserve">, BANK DETAILS AS FOLLOWS:
</t>
    </r>
    <r>
      <rPr>
        <b/>
        <sz val="14"/>
        <rFont val="Arial"/>
        <family val="2"/>
      </rPr>
      <t xml:space="preserve">Bank:    </t>
    </r>
    <r>
      <rPr>
        <b/>
        <sz val="14"/>
        <color indexed="10"/>
        <rFont val="Arial"/>
        <family val="2"/>
      </rPr>
      <t xml:space="preserve">HSBC         </t>
    </r>
    <r>
      <rPr>
        <b/>
        <sz val="14"/>
        <rFont val="Arial"/>
        <family val="2"/>
      </rPr>
      <t xml:space="preserve">Account Name:   </t>
    </r>
    <r>
      <rPr>
        <b/>
        <sz val="14"/>
        <color indexed="10"/>
        <rFont val="Arial"/>
        <family val="2"/>
      </rPr>
      <t xml:space="preserve">ENGLAND W.I.K.F NO 2
</t>
    </r>
    <r>
      <rPr>
        <b/>
        <sz val="14"/>
        <rFont val="Arial"/>
        <family val="2"/>
      </rPr>
      <t xml:space="preserve">Sort Code:  </t>
    </r>
    <r>
      <rPr>
        <b/>
        <sz val="14"/>
        <color indexed="10"/>
        <rFont val="Arial"/>
        <family val="2"/>
      </rPr>
      <t xml:space="preserve">40-20-22   </t>
    </r>
    <r>
      <rPr>
        <b/>
        <sz val="14"/>
        <rFont val="Arial"/>
        <family val="2"/>
      </rPr>
      <t xml:space="preserve">Account No:  </t>
    </r>
    <r>
      <rPr>
        <b/>
        <sz val="14"/>
        <color indexed="10"/>
        <rFont val="Arial"/>
        <family val="2"/>
      </rPr>
      <t xml:space="preserve">6137 6721
</t>
    </r>
    <r>
      <rPr>
        <b/>
        <sz val="14"/>
        <rFont val="Arial"/>
        <family val="2"/>
      </rPr>
      <t xml:space="preserve">IBAN:   </t>
    </r>
    <r>
      <rPr>
        <b/>
        <sz val="14"/>
        <color indexed="10"/>
        <rFont val="Arial"/>
        <family val="2"/>
      </rPr>
      <t xml:space="preserve"> GB63MIDL40202261376721   </t>
    </r>
    <r>
      <rPr>
        <b/>
        <sz val="14"/>
        <rFont val="Arial"/>
        <family val="2"/>
      </rPr>
      <t xml:space="preserve">BIC:   </t>
    </r>
    <r>
      <rPr>
        <b/>
        <sz val="14"/>
        <color indexed="10"/>
        <rFont val="Arial"/>
        <family val="2"/>
      </rPr>
      <t xml:space="preserve"> MIDLGB2130M
</t>
    </r>
    <r>
      <rPr>
        <b/>
        <sz val="14"/>
        <rFont val="Arial"/>
        <family val="2"/>
      </rPr>
      <t xml:space="preserve">Use the Reference:  </t>
    </r>
    <r>
      <rPr>
        <b/>
        <sz val="14"/>
        <color indexed="10"/>
        <rFont val="Arial"/>
        <family val="2"/>
      </rPr>
      <t xml:space="preserve"> "PASSES" </t>
    </r>
    <r>
      <rPr>
        <b/>
        <sz val="14"/>
        <rFont val="Arial"/>
        <family val="2"/>
      </rPr>
      <t xml:space="preserve">followed your country, e.g. </t>
    </r>
    <r>
      <rPr>
        <b/>
        <sz val="14"/>
        <color indexed="10"/>
        <rFont val="Arial"/>
        <family val="2"/>
      </rPr>
      <t>"PASSES ENGLAND"</t>
    </r>
  </si>
  <si>
    <t>.  CONFIRMATION WILL BE SENT</t>
  </si>
  <si>
    <t>9TH WIKF GLOBAL CUP, ENGLAND 2019 
 - COUNTRY SUMMARY</t>
  </si>
  <si>
    <r>
      <t xml:space="preserve">ORDER FORMS </t>
    </r>
    <r>
      <rPr>
        <b/>
        <u/>
        <sz val="10"/>
        <color rgb="FFFF0000"/>
        <rFont val="Arial"/>
        <family val="2"/>
      </rPr>
      <t>AND</t>
    </r>
    <r>
      <rPr>
        <b/>
        <sz val="10"/>
        <color rgb="FFFF0000"/>
        <rFont val="Arial"/>
        <family val="2"/>
      </rPr>
      <t xml:space="preserve"> PAYMENT MUST BE RECEIVED BY 12TH JULY FOR FULL DISCOUNT</t>
    </r>
  </si>
  <si>
    <r>
      <t xml:space="preserve">ORDER FORMS </t>
    </r>
    <r>
      <rPr>
        <b/>
        <u/>
        <sz val="10"/>
        <color rgb="FFFF0000"/>
        <rFont val="Arial"/>
        <family val="2"/>
      </rPr>
      <t>AND</t>
    </r>
    <r>
      <rPr>
        <b/>
        <sz val="10"/>
        <color rgb="FFFF0000"/>
        <rFont val="Arial"/>
        <family val="2"/>
      </rPr>
      <t xml:space="preserve"> PAYMENT MUST BE RECEIVED BY 12TH JUL FOR FULL DISCOUNT</t>
    </r>
  </si>
  <si>
    <t>FOR ALL QUERIES, PLEASE CONTACT ANDREAS MICHAELIDES ON +44 7956 165826 OR WIKF@HOTMAIL.COM</t>
  </si>
  <si>
    <t>BALANCE TO PAY DURING 
TEAM REGISTRATION</t>
  </si>
  <si>
    <t>PAYMENTS RECEIVED:</t>
  </si>
  <si>
    <t>SIGNED BY HEAD COACH</t>
  </si>
  <si>
    <t>SIGNED BY OFFICIAL</t>
  </si>
  <si>
    <t>First pick up in the morning will be at 7.00am and 25 minutes thereafter until 9am</t>
  </si>
  <si>
    <t>ANYONE WITHOUT A TICKET WILL NEED TO PAY £10 PER JOURNEY WHEN ENTERING THE COACH</t>
  </si>
  <si>
    <t>CHILDREN (UNDER 5 YRS)</t>
  </si>
  <si>
    <t>FREE</t>
  </si>
  <si>
    <t>CHILDREN (FROM 5 TO 15 YRS)</t>
  </si>
  <si>
    <t>9TH WIKF GLOBAL CUP, ENGLAND 2019
 - VENUE PASSES</t>
  </si>
  <si>
    <t>EVERY PERSON MUST EITHER HAVE A PRE-ORDER VENUE PASS OR AN OFFICIAL COMPETITION LANYARD.</t>
  </si>
  <si>
    <t>ANYONE WITHOUT A VALID PASS WILL NOT BE ABLE TO ENTER THE COMPETITION VENUE.</t>
  </si>
  <si>
    <t>Free Passes (Under 5 Yrs)</t>
  </si>
  <si>
    <t>BELOW IS A SUMMARY OF YOUR COUNTRY'S ORDER AND PAYMENTS DUE</t>
  </si>
  <si>
    <t>TIME (24 HRS CLOCK)</t>
  </si>
  <si>
    <r>
      <rPr>
        <b/>
        <sz val="14"/>
        <color indexed="8"/>
        <rFont val="Arial"/>
        <family val="2"/>
      </rPr>
      <t xml:space="preserve">TRANSFERS TO AND FROM THE COMPETITION VENUE MUST BE PAID IN ADVANCE.  
PLEASE COMPLETE THE DETAILS BELOW AND SEND BY EMAIL TO 
</t>
    </r>
    <r>
      <rPr>
        <b/>
        <sz val="14"/>
        <color indexed="10"/>
        <rFont val="Arial"/>
        <family val="2"/>
      </rPr>
      <t>WIKF@HOTMAIL.COM</t>
    </r>
    <r>
      <rPr>
        <b/>
        <sz val="14"/>
        <color indexed="8"/>
        <rFont val="Arial"/>
        <family val="2"/>
      </rPr>
      <t xml:space="preserve"> BY</t>
    </r>
    <r>
      <rPr>
        <b/>
        <sz val="14"/>
        <color indexed="10"/>
        <rFont val="Arial"/>
        <family val="2"/>
      </rPr>
      <t xml:space="preserve"> FRIDAY 12TH JULY. </t>
    </r>
    <r>
      <rPr>
        <b/>
        <sz val="14"/>
        <color indexed="30"/>
        <rFont val="Arial"/>
        <family val="2"/>
      </rPr>
      <t xml:space="preserve"> 
</t>
    </r>
    <r>
      <rPr>
        <b/>
        <sz val="14"/>
        <color indexed="8"/>
        <rFont val="Arial"/>
        <family val="2"/>
      </rPr>
      <t xml:space="preserve">PAYMENT MUST ALSO BE RECEIEVED IN FULL BY </t>
    </r>
    <r>
      <rPr>
        <b/>
        <sz val="14"/>
        <color indexed="10"/>
        <rFont val="Arial"/>
        <family val="2"/>
      </rPr>
      <t>FRIDAY 12TH JULY</t>
    </r>
    <r>
      <rPr>
        <b/>
        <sz val="14"/>
        <color indexed="8"/>
        <rFont val="Arial"/>
        <family val="2"/>
      </rPr>
      <t xml:space="preserve">, BANK DETAILS AS FOLLOWS:
</t>
    </r>
    <r>
      <rPr>
        <b/>
        <sz val="14"/>
        <rFont val="Arial"/>
        <family val="2"/>
      </rPr>
      <t xml:space="preserve">Bank:    </t>
    </r>
    <r>
      <rPr>
        <b/>
        <sz val="14"/>
        <color indexed="10"/>
        <rFont val="Arial"/>
        <family val="2"/>
      </rPr>
      <t xml:space="preserve">HSBC         </t>
    </r>
    <r>
      <rPr>
        <b/>
        <sz val="14"/>
        <rFont val="Arial"/>
        <family val="2"/>
      </rPr>
      <t xml:space="preserve">Account Name:   </t>
    </r>
    <r>
      <rPr>
        <b/>
        <sz val="14"/>
        <color indexed="10"/>
        <rFont val="Arial"/>
        <family val="2"/>
      </rPr>
      <t xml:space="preserve">ENGLAND W.I.K.F NO 2
</t>
    </r>
    <r>
      <rPr>
        <b/>
        <sz val="14"/>
        <rFont val="Arial"/>
        <family val="2"/>
      </rPr>
      <t xml:space="preserve">Sort Code:  </t>
    </r>
    <r>
      <rPr>
        <b/>
        <sz val="14"/>
        <color indexed="10"/>
        <rFont val="Arial"/>
        <family val="2"/>
      </rPr>
      <t xml:space="preserve">40-20-22   </t>
    </r>
    <r>
      <rPr>
        <b/>
        <sz val="14"/>
        <rFont val="Arial"/>
        <family val="2"/>
      </rPr>
      <t xml:space="preserve">Account No:  </t>
    </r>
    <r>
      <rPr>
        <b/>
        <sz val="14"/>
        <color indexed="10"/>
        <rFont val="Arial"/>
        <family val="2"/>
      </rPr>
      <t xml:space="preserve">6137 6721
</t>
    </r>
    <r>
      <rPr>
        <b/>
        <sz val="14"/>
        <rFont val="Arial"/>
        <family val="2"/>
      </rPr>
      <t xml:space="preserve">IBAN:   </t>
    </r>
    <r>
      <rPr>
        <b/>
        <sz val="14"/>
        <color indexed="10"/>
        <rFont val="Arial"/>
        <family val="2"/>
      </rPr>
      <t xml:space="preserve"> GB63MIDL40202261376721   </t>
    </r>
    <r>
      <rPr>
        <b/>
        <sz val="14"/>
        <rFont val="Arial"/>
        <family val="2"/>
      </rPr>
      <t xml:space="preserve">BIC:   </t>
    </r>
    <r>
      <rPr>
        <b/>
        <sz val="14"/>
        <color indexed="10"/>
        <rFont val="Arial"/>
        <family val="2"/>
      </rPr>
      <t xml:space="preserve"> MIDLGB2130M
</t>
    </r>
    <r>
      <rPr>
        <b/>
        <sz val="14"/>
        <rFont val="Arial"/>
        <family val="2"/>
      </rPr>
      <t xml:space="preserve">Use the Reference:   </t>
    </r>
    <r>
      <rPr>
        <b/>
        <sz val="14"/>
        <color indexed="10"/>
        <rFont val="Arial"/>
        <family val="2"/>
      </rPr>
      <t xml:space="preserve">"TRANSFER" </t>
    </r>
    <r>
      <rPr>
        <b/>
        <sz val="14"/>
        <rFont val="Arial"/>
        <family val="2"/>
      </rPr>
      <t xml:space="preserve">followed your country, e.g. </t>
    </r>
    <r>
      <rPr>
        <b/>
        <sz val="14"/>
        <color indexed="10"/>
        <rFont val="Arial"/>
        <family val="2"/>
      </rPr>
      <t xml:space="preserve">"TRANSFER ENGLAND"
</t>
    </r>
  </si>
  <si>
    <t>9TH WIKF GLOBAL CUP, ENGLAND 2019
 - VENUE TRANSFERS</t>
  </si>
  <si>
    <t>VENUE TRANSFERS</t>
  </si>
  <si>
    <t>A coach for the return journey for 50 persons is approximately £400 (£8 per person)</t>
  </si>
  <si>
    <r>
      <rPr>
        <b/>
        <sz val="12"/>
        <rFont val="Arial"/>
        <family val="2"/>
      </rPr>
      <t>FRIDAY:</t>
    </r>
    <r>
      <rPr>
        <sz val="12"/>
        <rFont val="Arial"/>
        <family val="2"/>
      </rPr>
      <t xml:space="preserve"> ADULTS (16 YRS &amp; OVER)</t>
    </r>
  </si>
  <si>
    <r>
      <rPr>
        <b/>
        <sz val="12"/>
        <rFont val="Arial"/>
        <family val="2"/>
      </rPr>
      <t>SATURDAY:</t>
    </r>
    <r>
      <rPr>
        <sz val="12"/>
        <rFont val="Arial"/>
        <family val="2"/>
      </rPr>
      <t xml:space="preserve"> ADULTS (16 YRS &amp; OVER)</t>
    </r>
  </si>
  <si>
    <r>
      <rPr>
        <b/>
        <sz val="12"/>
        <rFont val="Arial"/>
        <family val="2"/>
      </rPr>
      <t>SUNDAY:</t>
    </r>
    <r>
      <rPr>
        <sz val="12"/>
        <rFont val="Arial"/>
        <family val="2"/>
      </rPr>
      <t xml:space="preserve"> ADULTS (16 YRS &amp; OVER)</t>
    </r>
  </si>
  <si>
    <r>
      <rPr>
        <b/>
        <sz val="12"/>
        <rFont val="Arial"/>
        <family val="2"/>
      </rPr>
      <t>FRIDAY:</t>
    </r>
    <r>
      <rPr>
        <sz val="12"/>
        <rFont val="Arial"/>
        <family val="2"/>
      </rPr>
      <t xml:space="preserve"> CHILDREN (UNDER 5 YRS)</t>
    </r>
  </si>
  <si>
    <r>
      <rPr>
        <b/>
        <sz val="12"/>
        <rFont val="Arial"/>
        <family val="2"/>
      </rPr>
      <t>SATURDAY:</t>
    </r>
    <r>
      <rPr>
        <sz val="12"/>
        <rFont val="Arial"/>
        <family val="2"/>
      </rPr>
      <t xml:space="preserve"> CHILDREN (UNDER 5 YRS)</t>
    </r>
  </si>
  <si>
    <r>
      <rPr>
        <b/>
        <sz val="12"/>
        <rFont val="Arial"/>
        <family val="2"/>
      </rPr>
      <t>SUNDAY:</t>
    </r>
    <r>
      <rPr>
        <sz val="12"/>
        <rFont val="Arial"/>
        <family val="2"/>
      </rPr>
      <t xml:space="preserve"> CHILDREN (UNDER 5 YRS)</t>
    </r>
  </si>
  <si>
    <r>
      <rPr>
        <b/>
        <sz val="12"/>
        <rFont val="Arial"/>
        <family val="2"/>
      </rPr>
      <t>FRIDAY:</t>
    </r>
    <r>
      <rPr>
        <sz val="12"/>
        <rFont val="Arial"/>
        <family val="2"/>
      </rPr>
      <t xml:space="preserve"> CHILDREN (FROM 5-15 YRS)</t>
    </r>
  </si>
  <si>
    <r>
      <rPr>
        <b/>
        <sz val="12"/>
        <rFont val="Arial"/>
        <family val="2"/>
      </rPr>
      <t xml:space="preserve">SATURDAY: </t>
    </r>
    <r>
      <rPr>
        <sz val="12"/>
        <rFont val="Arial"/>
        <family val="2"/>
      </rPr>
      <t>CHILDREN (FROM 5-15 YRS)</t>
    </r>
  </si>
  <si>
    <r>
      <rPr>
        <b/>
        <sz val="12"/>
        <rFont val="Arial"/>
        <family val="2"/>
      </rPr>
      <t>SUNDAY:</t>
    </r>
    <r>
      <rPr>
        <sz val="12"/>
        <rFont val="Arial"/>
        <family val="2"/>
      </rPr>
      <t xml:space="preserve"> CHILDREN (FROM 5-15 YRS)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</si>
</sst>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8" formatCode="&quot;£&quot;#,##0.00;[Red]\-&quot;£&quot;#,##0.00"/>
    <numFmt numFmtId="164" formatCode="&quot;£&quot;#,##0.00"/>
    <numFmt numFmtId="165" formatCode="&quot;£&quot;#,##0"/>
    <numFmt numFmtId="166" formatCode="ddd\-dd/mm/yy"/>
  </numFmts>
  <fonts count="3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8"/>
      <name val="Arial"/>
      <family val="2"/>
    </font>
    <font>
      <u/>
      <sz val="18"/>
      <name val="Arial"/>
      <family val="2"/>
    </font>
    <font>
      <b/>
      <u/>
      <sz val="12"/>
      <name val="Arial"/>
      <family val="2"/>
    </font>
    <font>
      <b/>
      <sz val="14"/>
      <color indexed="10"/>
      <name val="Arial"/>
      <family val="2"/>
    </font>
    <font>
      <b/>
      <sz val="14"/>
      <color indexed="30"/>
      <name val="Arial"/>
      <family val="2"/>
    </font>
    <font>
      <b/>
      <sz val="14"/>
      <color indexed="8"/>
      <name val="Arial"/>
      <family val="2"/>
    </font>
    <font>
      <b/>
      <sz val="12"/>
      <color indexed="10"/>
      <name val="Arial"/>
      <family val="2"/>
    </font>
    <font>
      <b/>
      <u/>
      <sz val="12"/>
      <color indexed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u/>
      <sz val="20"/>
      <name val="Arial"/>
      <family val="2"/>
    </font>
    <font>
      <b/>
      <u/>
      <sz val="10"/>
      <name val="Arial"/>
      <family val="2"/>
    </font>
    <font>
      <b/>
      <sz val="12"/>
      <color rgb="FFFF0000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sz val="12"/>
      <color theme="1"/>
      <name val="Calibri"/>
      <family val="2"/>
      <scheme val="minor"/>
    </font>
    <font>
      <b/>
      <sz val="13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8"/>
      <color rgb="FFFF0000"/>
      <name val="Arial"/>
      <family val="2"/>
    </font>
    <font>
      <b/>
      <sz val="14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90">
    <xf numFmtId="0" fontId="0" fillId="0" borderId="0" xfId="0"/>
    <xf numFmtId="0" fontId="1" fillId="2" borderId="0" xfId="0" applyFont="1" applyFill="1" applyProtection="1"/>
    <xf numFmtId="0" fontId="1" fillId="2" borderId="0" xfId="0" applyFont="1" applyFill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7" fillId="2" borderId="0" xfId="0" applyFont="1" applyFill="1" applyAlignment="1" applyProtection="1">
      <alignment horizontal="center"/>
    </xf>
    <xf numFmtId="0" fontId="7" fillId="0" borderId="0" xfId="0" applyFont="1" applyProtection="1"/>
    <xf numFmtId="0" fontId="7" fillId="2" borderId="0" xfId="0" applyFont="1" applyFill="1" applyProtection="1"/>
    <xf numFmtId="0" fontId="8" fillId="2" borderId="0" xfId="0" applyFont="1" applyFill="1" applyProtection="1"/>
    <xf numFmtId="0" fontId="3" fillId="2" borderId="0" xfId="0" applyFont="1" applyFill="1" applyProtection="1"/>
    <xf numFmtId="0" fontId="3" fillId="0" borderId="0" xfId="0" applyFont="1" applyProtection="1"/>
    <xf numFmtId="0" fontId="12" fillId="2" borderId="0" xfId="0" applyFont="1" applyFill="1" applyAlignment="1" applyProtection="1"/>
    <xf numFmtId="0" fontId="2" fillId="2" borderId="0" xfId="0" applyFont="1" applyFill="1" applyProtection="1"/>
    <xf numFmtId="0" fontId="2" fillId="0" borderId="0" xfId="0" applyFont="1" applyProtection="1"/>
    <xf numFmtId="0" fontId="13" fillId="2" borderId="0" xfId="0" applyFont="1" applyFill="1" applyProtection="1"/>
    <xf numFmtId="0" fontId="10" fillId="0" borderId="0" xfId="0" applyFont="1" applyProtection="1"/>
    <xf numFmtId="0" fontId="13" fillId="0" borderId="0" xfId="0" applyFont="1" applyProtection="1"/>
    <xf numFmtId="0" fontId="9" fillId="0" borderId="0" xfId="0" applyFont="1" applyProtection="1"/>
    <xf numFmtId="0" fontId="10" fillId="0" borderId="0" xfId="0" applyFont="1" applyFill="1" applyBorder="1" applyProtection="1"/>
    <xf numFmtId="0" fontId="25" fillId="0" borderId="0" xfId="0" applyFont="1" applyProtection="1"/>
    <xf numFmtId="6" fontId="10" fillId="0" borderId="1" xfId="0" applyNumberFormat="1" applyFont="1" applyBorder="1" applyProtection="1"/>
    <xf numFmtId="0" fontId="13" fillId="0" borderId="0" xfId="0" applyFont="1" applyAlignment="1" applyProtection="1">
      <alignment horizontal="right"/>
    </xf>
    <xf numFmtId="0" fontId="21" fillId="0" borderId="2" xfId="0" applyFont="1" applyBorder="1" applyAlignment="1" applyProtection="1">
      <alignment horizontal="right"/>
    </xf>
    <xf numFmtId="0" fontId="19" fillId="0" borderId="0" xfId="0" applyFont="1" applyFill="1" applyBorder="1" applyAlignment="1" applyProtection="1">
      <alignment horizontal="center"/>
    </xf>
    <xf numFmtId="0" fontId="26" fillId="0" borderId="0" xfId="0" applyFont="1" applyProtection="1"/>
    <xf numFmtId="0" fontId="27" fillId="0" borderId="0" xfId="0" applyFont="1" applyProtection="1"/>
    <xf numFmtId="0" fontId="20" fillId="0" borderId="0" xfId="0" applyFont="1" applyProtection="1"/>
    <xf numFmtId="6" fontId="7" fillId="0" borderId="1" xfId="0" applyNumberFormat="1" applyFont="1" applyBorder="1" applyProtection="1"/>
    <xf numFmtId="6" fontId="7" fillId="0" borderId="0" xfId="0" applyNumberFormat="1" applyFont="1" applyProtection="1"/>
    <xf numFmtId="0" fontId="28" fillId="0" borderId="1" xfId="0" applyFont="1" applyFill="1" applyBorder="1" applyAlignment="1">
      <alignment vertical="center"/>
    </xf>
    <xf numFmtId="0" fontId="28" fillId="3" borderId="1" xfId="0" applyFont="1" applyFill="1" applyBorder="1" applyAlignment="1">
      <alignment vertical="center"/>
    </xf>
    <xf numFmtId="0" fontId="10" fillId="4" borderId="1" xfId="0" applyFont="1" applyFill="1" applyBorder="1" applyAlignment="1" applyProtection="1">
      <alignment horizontal="right"/>
    </xf>
    <xf numFmtId="0" fontId="2" fillId="0" borderId="0" xfId="0" applyFont="1" applyFill="1" applyBorder="1" applyProtection="1"/>
    <xf numFmtId="0" fontId="10" fillId="4" borderId="0" xfId="0" applyFont="1" applyFill="1" applyBorder="1" applyAlignment="1" applyProtection="1">
      <alignment horizontal="right" vertical="center"/>
    </xf>
    <xf numFmtId="0" fontId="4" fillId="0" borderId="0" xfId="0" applyFont="1" applyProtection="1"/>
    <xf numFmtId="0" fontId="4" fillId="0" borderId="1" xfId="0" applyFont="1" applyBorder="1" applyAlignment="1" applyProtection="1">
      <alignment horizontal="right"/>
    </xf>
    <xf numFmtId="6" fontId="4" fillId="0" borderId="1" xfId="0" applyNumberFormat="1" applyFont="1" applyBorder="1" applyAlignment="1" applyProtection="1">
      <alignment horizontal="left"/>
    </xf>
    <xf numFmtId="0" fontId="29" fillId="4" borderId="0" xfId="0" applyFont="1" applyFill="1" applyBorder="1" applyAlignment="1" applyProtection="1">
      <alignment horizontal="left"/>
    </xf>
    <xf numFmtId="0" fontId="29" fillId="0" borderId="0" xfId="0" applyFont="1" applyProtection="1"/>
    <xf numFmtId="0" fontId="10" fillId="0" borderId="0" xfId="0" applyFont="1" applyFill="1" applyProtection="1"/>
    <xf numFmtId="0" fontId="13" fillId="0" borderId="0" xfId="0" applyFont="1" applyFill="1" applyProtection="1"/>
    <xf numFmtId="0" fontId="13" fillId="0" borderId="0" xfId="0" applyFont="1" applyFill="1" applyAlignment="1" applyProtection="1">
      <alignment horizontal="right"/>
    </xf>
    <xf numFmtId="6" fontId="10" fillId="0" borderId="1" xfId="0" applyNumberFormat="1" applyFont="1" applyBorder="1" applyAlignment="1" applyProtection="1">
      <alignment horizontal="center"/>
    </xf>
    <xf numFmtId="6" fontId="4" fillId="0" borderId="1" xfId="0" applyNumberFormat="1" applyFont="1" applyBorder="1" applyAlignment="1" applyProtection="1">
      <alignment horizontal="center"/>
    </xf>
    <xf numFmtId="0" fontId="21" fillId="0" borderId="4" xfId="0" applyFont="1" applyBorder="1" applyAlignment="1" applyProtection="1">
      <alignment horizontal="right"/>
    </xf>
    <xf numFmtId="1" fontId="7" fillId="0" borderId="1" xfId="0" applyNumberFormat="1" applyFont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right"/>
    </xf>
    <xf numFmtId="165" fontId="7" fillId="0" borderId="1" xfId="0" applyNumberFormat="1" applyFont="1" applyBorder="1" applyAlignment="1" applyProtection="1">
      <alignment horizontal="center"/>
    </xf>
    <xf numFmtId="0" fontId="30" fillId="0" borderId="0" xfId="0" applyFont="1" applyAlignment="1" applyProtection="1">
      <alignment vertical="center" wrapText="1"/>
    </xf>
    <xf numFmtId="0" fontId="7" fillId="0" borderId="1" xfId="0" applyFont="1" applyBorder="1" applyAlignment="1" applyProtection="1">
      <alignment horizontal="center" vertical="center"/>
    </xf>
    <xf numFmtId="6" fontId="7" fillId="0" borderId="1" xfId="0" applyNumberFormat="1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right"/>
    </xf>
    <xf numFmtId="0" fontId="25" fillId="0" borderId="0" xfId="0" applyFont="1" applyAlignment="1" applyProtection="1">
      <alignment vertical="center"/>
    </xf>
    <xf numFmtId="0" fontId="21" fillId="0" borderId="0" xfId="0" applyFont="1" applyProtection="1"/>
    <xf numFmtId="0" fontId="2" fillId="2" borderId="0" xfId="1" applyFont="1" applyFill="1" applyProtection="1"/>
    <xf numFmtId="0" fontId="2" fillId="2" borderId="0" xfId="1" applyFont="1" applyFill="1" applyAlignment="1" applyProtection="1">
      <alignment horizontal="center"/>
    </xf>
    <xf numFmtId="0" fontId="6" fillId="2" borderId="0" xfId="1" applyFont="1" applyFill="1" applyAlignment="1" applyProtection="1">
      <alignment horizontal="center"/>
    </xf>
    <xf numFmtId="0" fontId="2" fillId="0" borderId="0" xfId="1" applyFont="1" applyProtection="1"/>
    <xf numFmtId="0" fontId="12" fillId="2" borderId="0" xfId="1" applyFont="1" applyFill="1" applyAlignment="1" applyProtection="1"/>
    <xf numFmtId="0" fontId="10" fillId="0" borderId="0" xfId="1" applyFont="1" applyProtection="1"/>
    <xf numFmtId="0" fontId="13" fillId="2" borderId="0" xfId="1" applyFont="1" applyFill="1" applyProtection="1"/>
    <xf numFmtId="0" fontId="21" fillId="0" borderId="2" xfId="1" applyFont="1" applyBorder="1" applyAlignment="1" applyProtection="1">
      <alignment horizontal="right"/>
    </xf>
    <xf numFmtId="0" fontId="3" fillId="0" borderId="0" xfId="1" applyFont="1" applyProtection="1"/>
    <xf numFmtId="0" fontId="21" fillId="0" borderId="4" xfId="1" applyFont="1" applyBorder="1" applyAlignment="1" applyProtection="1">
      <alignment horizontal="right"/>
    </xf>
    <xf numFmtId="0" fontId="21" fillId="0" borderId="0" xfId="1" applyFont="1" applyBorder="1" applyAlignment="1" applyProtection="1">
      <alignment horizontal="right"/>
    </xf>
    <xf numFmtId="0" fontId="28" fillId="0" borderId="1" xfId="1" applyFont="1" applyFill="1" applyBorder="1" applyAlignment="1" applyProtection="1">
      <alignment vertical="center"/>
    </xf>
    <xf numFmtId="0" fontId="9" fillId="2" borderId="0" xfId="1" applyFont="1" applyFill="1" applyProtection="1"/>
    <xf numFmtId="0" fontId="9" fillId="2" borderId="1" xfId="1" applyFont="1" applyFill="1" applyBorder="1" applyAlignment="1" applyProtection="1">
      <alignment horizontal="right"/>
    </xf>
    <xf numFmtId="0" fontId="26" fillId="0" borderId="0" xfId="1" applyFont="1" applyProtection="1"/>
    <xf numFmtId="0" fontId="19" fillId="0" borderId="0" xfId="1" applyFont="1" applyFill="1" applyBorder="1" applyAlignment="1" applyProtection="1">
      <alignment horizontal="center"/>
    </xf>
    <xf numFmtId="0" fontId="20" fillId="0" borderId="0" xfId="1" applyFont="1" applyProtection="1"/>
    <xf numFmtId="0" fontId="28" fillId="4" borderId="1" xfId="1" applyFont="1" applyFill="1" applyBorder="1" applyAlignment="1" applyProtection="1">
      <alignment vertical="center"/>
    </xf>
    <xf numFmtId="0" fontId="1" fillId="2" borderId="9" xfId="0" applyFont="1" applyFill="1" applyBorder="1" applyProtection="1"/>
    <xf numFmtId="0" fontId="1" fillId="0" borderId="10" xfId="0" applyFont="1" applyBorder="1" applyProtection="1"/>
    <xf numFmtId="0" fontId="1" fillId="0" borderId="11" xfId="0" applyFont="1" applyBorder="1" applyProtection="1"/>
    <xf numFmtId="0" fontId="1" fillId="0" borderId="0" xfId="0" applyFont="1" applyProtection="1"/>
    <xf numFmtId="0" fontId="1" fillId="2" borderId="12" xfId="0" applyFont="1" applyFill="1" applyBorder="1" applyProtection="1"/>
    <xf numFmtId="0" fontId="34" fillId="5" borderId="0" xfId="0" applyFont="1" applyFill="1" applyBorder="1" applyProtection="1"/>
    <xf numFmtId="0" fontId="35" fillId="5" borderId="0" xfId="0" applyFont="1" applyFill="1" applyBorder="1" applyProtection="1"/>
    <xf numFmtId="0" fontId="1" fillId="0" borderId="13" xfId="0" applyFont="1" applyBorder="1" applyProtection="1"/>
    <xf numFmtId="0" fontId="1" fillId="0" borderId="9" xfId="0" applyFont="1" applyBorder="1" applyProtection="1"/>
    <xf numFmtId="15" fontId="1" fillId="0" borderId="1" xfId="0" applyNumberFormat="1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165" fontId="1" fillId="0" borderId="1" xfId="0" applyNumberFormat="1" applyFont="1" applyBorder="1" applyAlignment="1" applyProtection="1">
      <alignment horizontal="center"/>
    </xf>
    <xf numFmtId="0" fontId="1" fillId="0" borderId="12" xfId="0" applyFont="1" applyBorder="1" applyProtection="1"/>
    <xf numFmtId="0" fontId="1" fillId="0" borderId="0" xfId="0" applyFont="1" applyBorder="1" applyProtection="1"/>
    <xf numFmtId="0" fontId="1" fillId="0" borderId="14" xfId="0" applyFont="1" applyBorder="1" applyProtection="1"/>
    <xf numFmtId="0" fontId="1" fillId="0" borderId="15" xfId="0" applyFont="1" applyBorder="1" applyProtection="1"/>
    <xf numFmtId="0" fontId="1" fillId="0" borderId="16" xfId="0" applyFont="1" applyBorder="1" applyProtection="1"/>
    <xf numFmtId="0" fontId="1" fillId="0" borderId="1" xfId="0" applyFont="1" applyBorder="1" applyProtection="1"/>
    <xf numFmtId="0" fontId="1" fillId="2" borderId="14" xfId="0" applyFont="1" applyFill="1" applyBorder="1" applyProtection="1"/>
    <xf numFmtId="0" fontId="9" fillId="6" borderId="4" xfId="1" applyFont="1" applyFill="1" applyBorder="1" applyAlignment="1" applyProtection="1">
      <alignment horizontal="center" vertical="center"/>
      <protection locked="0"/>
    </xf>
    <xf numFmtId="164" fontId="10" fillId="6" borderId="1" xfId="1" applyNumberFormat="1" applyFont="1" applyFill="1" applyBorder="1" applyProtection="1"/>
    <xf numFmtId="1" fontId="10" fillId="6" borderId="6" xfId="0" applyNumberFormat="1" applyFont="1" applyFill="1" applyBorder="1" applyAlignment="1" applyProtection="1">
      <alignment horizontal="center"/>
      <protection locked="0"/>
    </xf>
    <xf numFmtId="6" fontId="10" fillId="6" borderId="1" xfId="0" applyNumberFormat="1" applyFont="1" applyFill="1" applyBorder="1" applyAlignment="1" applyProtection="1">
      <alignment horizontal="center"/>
      <protection locked="0"/>
    </xf>
    <xf numFmtId="0" fontId="9" fillId="7" borderId="1" xfId="0" applyFont="1" applyFill="1" applyBorder="1" applyAlignment="1" applyProtection="1">
      <alignment horizontal="center"/>
    </xf>
    <xf numFmtId="0" fontId="10" fillId="7" borderId="1" xfId="0" applyFont="1" applyFill="1" applyBorder="1" applyAlignment="1" applyProtection="1">
      <alignment horizontal="right"/>
    </xf>
    <xf numFmtId="0" fontId="9" fillId="7" borderId="1" xfId="0" applyFont="1" applyFill="1" applyBorder="1" applyAlignment="1" applyProtection="1">
      <alignment horizontal="right"/>
    </xf>
    <xf numFmtId="1" fontId="9" fillId="7" borderId="1" xfId="0" applyNumberFormat="1" applyFont="1" applyFill="1" applyBorder="1" applyAlignment="1" applyProtection="1">
      <alignment horizontal="center"/>
    </xf>
    <xf numFmtId="6" fontId="9" fillId="7" borderId="1" xfId="0" applyNumberFormat="1" applyFont="1" applyFill="1" applyBorder="1" applyAlignment="1" applyProtection="1">
      <alignment horizontal="center"/>
    </xf>
    <xf numFmtId="6" fontId="10" fillId="7" borderId="1" xfId="0" applyNumberFormat="1" applyFont="1" applyFill="1" applyBorder="1" applyAlignment="1" applyProtection="1">
      <alignment horizontal="center"/>
    </xf>
    <xf numFmtId="0" fontId="4" fillId="7" borderId="1" xfId="0" applyFont="1" applyFill="1" applyBorder="1" applyAlignment="1" applyProtection="1">
      <alignment horizontal="right"/>
    </xf>
    <xf numFmtId="0" fontId="5" fillId="7" borderId="1" xfId="0" applyFont="1" applyFill="1" applyBorder="1" applyAlignment="1" applyProtection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7" fillId="7" borderId="1" xfId="0" applyFont="1" applyFill="1" applyBorder="1" applyProtection="1"/>
    <xf numFmtId="6" fontId="10" fillId="0" borderId="1" xfId="0" applyNumberFormat="1" applyFont="1" applyBorder="1" applyAlignment="1" applyProtection="1">
      <alignment horizontal="right"/>
    </xf>
    <xf numFmtId="0" fontId="9" fillId="0" borderId="0" xfId="0" applyFont="1" applyFill="1" applyBorder="1" applyProtection="1"/>
    <xf numFmtId="0" fontId="24" fillId="7" borderId="1" xfId="0" applyFont="1" applyFill="1" applyBorder="1" applyAlignment="1" applyProtection="1">
      <alignment horizontal="right"/>
    </xf>
    <xf numFmtId="0" fontId="3" fillId="7" borderId="1" xfId="0" applyFont="1" applyFill="1" applyBorder="1" applyAlignment="1" applyProtection="1">
      <alignment horizontal="center"/>
    </xf>
    <xf numFmtId="0" fontId="3" fillId="7" borderId="1" xfId="0" applyFont="1" applyFill="1" applyBorder="1" applyAlignment="1" applyProtection="1">
      <alignment horizontal="right"/>
    </xf>
    <xf numFmtId="1" fontId="3" fillId="7" borderId="1" xfId="0" applyNumberFormat="1" applyFont="1" applyFill="1" applyBorder="1" applyAlignment="1" applyProtection="1">
      <alignment horizontal="center"/>
    </xf>
    <xf numFmtId="165" fontId="3" fillId="7" borderId="1" xfId="0" applyNumberFormat="1" applyFont="1" applyFill="1" applyBorder="1" applyAlignment="1" applyProtection="1">
      <alignment horizontal="center"/>
    </xf>
    <xf numFmtId="0" fontId="3" fillId="7" borderId="1" xfId="0" applyFont="1" applyFill="1" applyBorder="1" applyProtection="1"/>
    <xf numFmtId="0" fontId="36" fillId="0" borderId="3" xfId="0" applyFont="1" applyFill="1" applyBorder="1" applyAlignment="1" applyProtection="1">
      <alignment horizontal="right"/>
    </xf>
    <xf numFmtId="0" fontId="3" fillId="6" borderId="1" xfId="0" applyFont="1" applyFill="1" applyBorder="1" applyAlignment="1" applyProtection="1">
      <alignment horizontal="center"/>
    </xf>
    <xf numFmtId="165" fontId="3" fillId="6" borderId="1" xfId="0" applyNumberFormat="1" applyFont="1" applyFill="1" applyBorder="1" applyAlignment="1" applyProtection="1">
      <alignment horizontal="center"/>
    </xf>
    <xf numFmtId="165" fontId="3" fillId="6" borderId="0" xfId="0" applyNumberFormat="1" applyFont="1" applyFill="1" applyBorder="1" applyAlignment="1" applyProtection="1">
      <alignment horizontal="center" vertical="center" wrapText="1"/>
    </xf>
    <xf numFmtId="0" fontId="3" fillId="6" borderId="0" xfId="0" applyFont="1" applyFill="1" applyBorder="1" applyAlignment="1" applyProtection="1">
      <alignment horizontal="right" vertical="center" wrapText="1"/>
    </xf>
    <xf numFmtId="0" fontId="25" fillId="0" borderId="0" xfId="0" applyFont="1" applyAlignment="1" applyProtection="1">
      <alignment horizontal="center"/>
    </xf>
    <xf numFmtId="0" fontId="30" fillId="0" borderId="7" xfId="0" applyFont="1" applyBorder="1" applyAlignment="1" applyProtection="1">
      <alignment horizontal="center" vertical="center" wrapText="1"/>
    </xf>
    <xf numFmtId="0" fontId="30" fillId="0" borderId="0" xfId="0" applyFont="1" applyBorder="1" applyAlignment="1" applyProtection="1">
      <alignment horizontal="center" vertical="center" wrapText="1"/>
    </xf>
    <xf numFmtId="0" fontId="31" fillId="2" borderId="0" xfId="0" applyFont="1" applyFill="1" applyAlignment="1" applyProtection="1">
      <alignment horizontal="center" wrapText="1"/>
    </xf>
    <xf numFmtId="0" fontId="21" fillId="6" borderId="2" xfId="0" applyFont="1" applyFill="1" applyBorder="1" applyAlignment="1" applyProtection="1">
      <alignment horizontal="center"/>
    </xf>
    <xf numFmtId="0" fontId="21" fillId="6" borderId="8" xfId="0" applyFont="1" applyFill="1" applyBorder="1" applyAlignment="1" applyProtection="1">
      <alignment horizontal="center"/>
    </xf>
    <xf numFmtId="0" fontId="30" fillId="0" borderId="0" xfId="0" applyFont="1" applyAlignment="1" applyProtection="1">
      <alignment horizontal="center" vertical="center" wrapText="1"/>
    </xf>
    <xf numFmtId="0" fontId="30" fillId="0" borderId="3" xfId="0" applyFont="1" applyBorder="1" applyAlignment="1" applyProtection="1">
      <alignment horizontal="center"/>
    </xf>
    <xf numFmtId="0" fontId="30" fillId="0" borderId="17" xfId="0" applyFont="1" applyBorder="1" applyAlignment="1" applyProtection="1">
      <alignment horizontal="center"/>
    </xf>
    <xf numFmtId="0" fontId="30" fillId="0" borderId="6" xfId="0" applyFont="1" applyBorder="1" applyAlignment="1" applyProtection="1">
      <alignment horizontal="center"/>
    </xf>
    <xf numFmtId="0" fontId="9" fillId="7" borderId="3" xfId="0" applyFont="1" applyFill="1" applyBorder="1" applyAlignment="1" applyProtection="1">
      <alignment horizontal="right"/>
    </xf>
    <xf numFmtId="0" fontId="9" fillId="7" borderId="6" xfId="0" applyFont="1" applyFill="1" applyBorder="1" applyAlignment="1" applyProtection="1">
      <alignment horizontal="right"/>
    </xf>
    <xf numFmtId="0" fontId="32" fillId="2" borderId="9" xfId="0" applyFont="1" applyFill="1" applyBorder="1" applyAlignment="1" applyProtection="1">
      <alignment horizontal="center" vertical="top" wrapText="1"/>
    </xf>
    <xf numFmtId="0" fontId="32" fillId="2" borderId="10" xfId="0" applyFont="1" applyFill="1" applyBorder="1" applyAlignment="1" applyProtection="1">
      <alignment horizontal="center" vertical="top" wrapText="1"/>
    </xf>
    <xf numFmtId="0" fontId="32" fillId="2" borderId="11" xfId="0" applyFont="1" applyFill="1" applyBorder="1" applyAlignment="1" applyProtection="1">
      <alignment horizontal="center" vertical="top" wrapText="1"/>
    </xf>
    <xf numFmtId="0" fontId="32" fillId="2" borderId="12" xfId="0" applyFont="1" applyFill="1" applyBorder="1" applyAlignment="1" applyProtection="1">
      <alignment horizontal="center" vertical="top" wrapText="1"/>
    </xf>
    <xf numFmtId="0" fontId="32" fillId="2" borderId="0" xfId="0" applyFont="1" applyFill="1" applyBorder="1" applyAlignment="1" applyProtection="1">
      <alignment horizontal="center" vertical="top" wrapText="1"/>
    </xf>
    <xf numFmtId="0" fontId="32" fillId="2" borderId="13" xfId="0" applyFont="1" applyFill="1" applyBorder="1" applyAlignment="1" applyProtection="1">
      <alignment horizontal="center" vertical="top" wrapText="1"/>
    </xf>
    <xf numFmtId="0" fontId="32" fillId="2" borderId="14" xfId="0" applyFont="1" applyFill="1" applyBorder="1" applyAlignment="1" applyProtection="1">
      <alignment horizontal="center" vertical="top" wrapText="1"/>
    </xf>
    <xf numFmtId="0" fontId="32" fillId="2" borderId="15" xfId="0" applyFont="1" applyFill="1" applyBorder="1" applyAlignment="1" applyProtection="1">
      <alignment horizontal="center" vertical="top" wrapText="1"/>
    </xf>
    <xf numFmtId="0" fontId="32" fillId="2" borderId="16" xfId="0" applyFont="1" applyFill="1" applyBorder="1" applyAlignment="1" applyProtection="1">
      <alignment horizontal="center" vertical="top" wrapText="1"/>
    </xf>
    <xf numFmtId="0" fontId="9" fillId="7" borderId="3" xfId="0" applyFont="1" applyFill="1" applyBorder="1" applyAlignment="1" applyProtection="1">
      <alignment horizontal="center"/>
    </xf>
    <xf numFmtId="0" fontId="9" fillId="7" borderId="17" xfId="0" applyFont="1" applyFill="1" applyBorder="1" applyAlignment="1" applyProtection="1">
      <alignment horizontal="center"/>
    </xf>
    <xf numFmtId="0" fontId="9" fillId="7" borderId="6" xfId="0" applyFont="1" applyFill="1" applyBorder="1" applyAlignment="1" applyProtection="1">
      <alignment horizontal="center"/>
    </xf>
    <xf numFmtId="0" fontId="11" fillId="2" borderId="0" xfId="0" applyFont="1" applyFill="1" applyAlignment="1" applyProtection="1">
      <alignment horizontal="center"/>
    </xf>
    <xf numFmtId="0" fontId="23" fillId="2" borderId="0" xfId="0" applyFont="1" applyFill="1" applyAlignment="1" applyProtection="1">
      <alignment horizontal="center"/>
    </xf>
    <xf numFmtId="0" fontId="22" fillId="6" borderId="2" xfId="1" applyFont="1" applyFill="1" applyBorder="1" applyAlignment="1" applyProtection="1">
      <alignment horizontal="center"/>
      <protection locked="0"/>
    </xf>
    <xf numFmtId="0" fontId="22" fillId="6" borderId="18" xfId="1" applyFont="1" applyFill="1" applyBorder="1" applyAlignment="1" applyProtection="1">
      <alignment horizontal="center"/>
      <protection locked="0"/>
    </xf>
    <xf numFmtId="0" fontId="22" fillId="6" borderId="8" xfId="1" applyFont="1" applyFill="1" applyBorder="1" applyAlignment="1" applyProtection="1">
      <alignment horizontal="center"/>
      <protection locked="0"/>
    </xf>
    <xf numFmtId="0" fontId="26" fillId="0" borderId="0" xfId="0" applyFont="1" applyAlignment="1" applyProtection="1">
      <alignment horizontal="left"/>
    </xf>
    <xf numFmtId="6" fontId="21" fillId="7" borderId="0" xfId="0" applyNumberFormat="1" applyFont="1" applyFill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8" fontId="19" fillId="7" borderId="0" xfId="0" applyNumberFormat="1" applyFont="1" applyFill="1" applyAlignment="1" applyProtection="1">
      <alignment horizontal="center"/>
    </xf>
    <xf numFmtId="0" fontId="32" fillId="0" borderId="0" xfId="0" applyFont="1" applyAlignment="1" applyProtection="1">
      <alignment horizontal="center"/>
    </xf>
    <xf numFmtId="0" fontId="25" fillId="0" borderId="7" xfId="0" applyFont="1" applyBorder="1" applyAlignment="1" applyProtection="1">
      <alignment horizontal="left" vertical="center" wrapText="1"/>
    </xf>
    <xf numFmtId="0" fontId="25" fillId="0" borderId="0" xfId="0" applyFont="1" applyAlignment="1" applyProtection="1">
      <alignment horizontal="left" vertical="center" wrapText="1"/>
    </xf>
    <xf numFmtId="0" fontId="4" fillId="6" borderId="3" xfId="0" applyFont="1" applyFill="1" applyBorder="1" applyAlignment="1" applyProtection="1">
      <alignment horizontal="center"/>
      <protection locked="0"/>
    </xf>
    <xf numFmtId="0" fontId="4" fillId="6" borderId="6" xfId="0" applyFont="1" applyFill="1" applyBorder="1" applyAlignment="1" applyProtection="1">
      <alignment horizontal="center"/>
      <protection locked="0"/>
    </xf>
    <xf numFmtId="0" fontId="4" fillId="7" borderId="19" xfId="0" applyFont="1" applyFill="1" applyBorder="1" applyAlignment="1" applyProtection="1">
      <alignment horizontal="right" vertical="center"/>
    </xf>
    <xf numFmtId="0" fontId="4" fillId="7" borderId="5" xfId="0" applyFont="1" applyFill="1" applyBorder="1" applyAlignment="1" applyProtection="1">
      <alignment horizontal="right" vertical="center"/>
    </xf>
    <xf numFmtId="0" fontId="4" fillId="7" borderId="20" xfId="0" applyFont="1" applyFill="1" applyBorder="1" applyAlignment="1" applyProtection="1">
      <alignment horizontal="right" vertical="center"/>
    </xf>
    <xf numFmtId="0" fontId="4" fillId="7" borderId="21" xfId="0" applyFont="1" applyFill="1" applyBorder="1" applyAlignment="1" applyProtection="1">
      <alignment horizontal="right" vertical="center"/>
    </xf>
    <xf numFmtId="0" fontId="6" fillId="2" borderId="22" xfId="0" applyFont="1" applyFill="1" applyBorder="1" applyAlignment="1" applyProtection="1">
      <alignment horizontal="center"/>
    </xf>
    <xf numFmtId="0" fontId="4" fillId="6" borderId="19" xfId="0" applyFont="1" applyFill="1" applyBorder="1" applyAlignment="1" applyProtection="1">
      <alignment horizontal="center"/>
      <protection locked="0"/>
    </xf>
    <xf numFmtId="0" fontId="4" fillId="6" borderId="23" xfId="0" applyFont="1" applyFill="1" applyBorder="1" applyAlignment="1" applyProtection="1">
      <alignment horizontal="center"/>
      <protection locked="0"/>
    </xf>
    <xf numFmtId="0" fontId="31" fillId="2" borderId="0" xfId="1" applyFont="1" applyFill="1" applyAlignment="1" applyProtection="1">
      <alignment horizontal="center" wrapText="1"/>
    </xf>
    <xf numFmtId="0" fontId="6" fillId="0" borderId="22" xfId="0" applyFont="1" applyBorder="1" applyAlignment="1" applyProtection="1">
      <alignment horizontal="center"/>
    </xf>
    <xf numFmtId="0" fontId="10" fillId="6" borderId="2" xfId="0" applyFont="1" applyFill="1" applyBorder="1" applyAlignment="1" applyProtection="1">
      <alignment horizontal="center"/>
      <protection locked="0"/>
    </xf>
    <xf numFmtId="0" fontId="10" fillId="6" borderId="18" xfId="0" applyFont="1" applyFill="1" applyBorder="1" applyAlignment="1" applyProtection="1">
      <alignment horizontal="center"/>
      <protection locked="0"/>
    </xf>
    <xf numFmtId="0" fontId="10" fillId="6" borderId="8" xfId="0" applyFont="1" applyFill="1" applyBorder="1" applyAlignment="1" applyProtection="1">
      <alignment horizontal="center"/>
      <protection locked="0"/>
    </xf>
    <xf numFmtId="0" fontId="19" fillId="0" borderId="0" xfId="0" applyFont="1" applyFill="1" applyBorder="1" applyAlignment="1" applyProtection="1">
      <alignment horizontal="center"/>
    </xf>
    <xf numFmtId="0" fontId="32" fillId="0" borderId="0" xfId="0" applyFont="1" applyAlignment="1" applyProtection="1">
      <alignment horizontal="center" wrapText="1"/>
    </xf>
    <xf numFmtId="0" fontId="19" fillId="0" borderId="0" xfId="1" applyFont="1" applyFill="1" applyBorder="1" applyAlignment="1" applyProtection="1">
      <alignment horizontal="center"/>
    </xf>
    <xf numFmtId="0" fontId="26" fillId="0" borderId="0" xfId="1" applyFont="1" applyAlignment="1" applyProtection="1">
      <alignment horizontal="left"/>
    </xf>
    <xf numFmtId="20" fontId="10" fillId="6" borderId="2" xfId="1" applyNumberFormat="1" applyFont="1" applyFill="1" applyBorder="1" applyAlignment="1" applyProtection="1">
      <alignment horizontal="center"/>
      <protection locked="0"/>
    </xf>
    <xf numFmtId="0" fontId="10" fillId="6" borderId="18" xfId="1" applyFont="1" applyFill="1" applyBorder="1" applyAlignment="1" applyProtection="1">
      <alignment horizontal="center"/>
      <protection locked="0"/>
    </xf>
    <xf numFmtId="0" fontId="10" fillId="6" borderId="8" xfId="1" applyFont="1" applyFill="1" applyBorder="1" applyAlignment="1" applyProtection="1">
      <alignment horizontal="center"/>
      <protection locked="0"/>
    </xf>
    <xf numFmtId="0" fontId="10" fillId="6" borderId="2" xfId="1" applyFont="1" applyFill="1" applyBorder="1" applyAlignment="1" applyProtection="1">
      <alignment horizontal="center"/>
      <protection locked="0"/>
    </xf>
    <xf numFmtId="0" fontId="32" fillId="0" borderId="0" xfId="1" applyFont="1" applyAlignment="1" applyProtection="1">
      <alignment horizontal="center"/>
    </xf>
    <xf numFmtId="166" fontId="10" fillId="6" borderId="2" xfId="1" applyNumberFormat="1" applyFont="1" applyFill="1" applyBorder="1" applyAlignment="1" applyProtection="1">
      <alignment horizontal="center"/>
      <protection locked="0"/>
    </xf>
    <xf numFmtId="166" fontId="10" fillId="6" borderId="18" xfId="1" applyNumberFormat="1" applyFont="1" applyFill="1" applyBorder="1" applyAlignment="1" applyProtection="1">
      <alignment horizontal="center"/>
      <protection locked="0"/>
    </xf>
    <xf numFmtId="166" fontId="10" fillId="6" borderId="8" xfId="1" applyNumberFormat="1" applyFont="1" applyFill="1" applyBorder="1" applyAlignment="1" applyProtection="1">
      <alignment horizontal="center"/>
      <protection locked="0"/>
    </xf>
    <xf numFmtId="0" fontId="32" fillId="2" borderId="9" xfId="1" applyFont="1" applyFill="1" applyBorder="1" applyAlignment="1" applyProtection="1">
      <alignment horizontal="center" vertical="top" wrapText="1"/>
    </xf>
    <xf numFmtId="0" fontId="32" fillId="2" borderId="10" xfId="1" applyFont="1" applyFill="1" applyBorder="1" applyAlignment="1" applyProtection="1">
      <alignment horizontal="center" vertical="top" wrapText="1"/>
    </xf>
    <xf numFmtId="0" fontId="32" fillId="2" borderId="11" xfId="1" applyFont="1" applyFill="1" applyBorder="1" applyAlignment="1" applyProtection="1">
      <alignment horizontal="center" vertical="top" wrapText="1"/>
    </xf>
    <xf numFmtId="0" fontId="32" fillId="2" borderId="12" xfId="1" applyFont="1" applyFill="1" applyBorder="1" applyAlignment="1" applyProtection="1">
      <alignment horizontal="center" vertical="top" wrapText="1"/>
    </xf>
    <xf numFmtId="0" fontId="32" fillId="2" borderId="0" xfId="1" applyFont="1" applyFill="1" applyBorder="1" applyAlignment="1" applyProtection="1">
      <alignment horizontal="center" vertical="top" wrapText="1"/>
    </xf>
    <xf numFmtId="0" fontId="32" fillId="2" borderId="13" xfId="1" applyFont="1" applyFill="1" applyBorder="1" applyAlignment="1" applyProtection="1">
      <alignment horizontal="center" vertical="top" wrapText="1"/>
    </xf>
    <xf numFmtId="0" fontId="32" fillId="2" borderId="14" xfId="1" applyFont="1" applyFill="1" applyBorder="1" applyAlignment="1" applyProtection="1">
      <alignment horizontal="center" vertical="top" wrapText="1"/>
    </xf>
    <xf numFmtId="0" fontId="32" fillId="2" borderId="15" xfId="1" applyFont="1" applyFill="1" applyBorder="1" applyAlignment="1" applyProtection="1">
      <alignment horizontal="center" vertical="top" wrapText="1"/>
    </xf>
    <xf numFmtId="0" fontId="32" fillId="2" borderId="16" xfId="1" applyFont="1" applyFill="1" applyBorder="1" applyAlignment="1" applyProtection="1">
      <alignment horizontal="center" vertical="top" wrapText="1"/>
    </xf>
    <xf numFmtId="0" fontId="11" fillId="2" borderId="0" xfId="1" applyFont="1" applyFill="1" applyAlignment="1" applyProtection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9525</xdr:rowOff>
    </xdr:from>
    <xdr:to>
      <xdr:col>2</xdr:col>
      <xdr:colOff>1223010</xdr:colOff>
      <xdr:row>4</xdr:row>
      <xdr:rowOff>34290</xdr:rowOff>
    </xdr:to>
    <xdr:pic>
      <xdr:nvPicPr>
        <xdr:cNvPr id="10292" name="Εικόνα 2">
          <a:extLst>
            <a:ext uri="{FF2B5EF4-FFF2-40B4-BE49-F238E27FC236}">
              <a16:creationId xmlns:a16="http://schemas.microsoft.com/office/drawing/2014/main" id="{A188DB03-822F-4EC0-9C2C-E1B28F8C4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14300"/>
          <a:ext cx="126682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716280</xdr:colOff>
      <xdr:row>0</xdr:row>
      <xdr:rowOff>100385</xdr:rowOff>
    </xdr:from>
    <xdr:to>
      <xdr:col>11</xdr:col>
      <xdr:colOff>72224</xdr:colOff>
      <xdr:row>4</xdr:row>
      <xdr:rowOff>147049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07E4F1D-F26A-46DC-924B-82619E7B8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88480" y="100385"/>
          <a:ext cx="2320124" cy="14182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159684</xdr:colOff>
      <xdr:row>1</xdr:row>
      <xdr:rowOff>4482</xdr:rowOff>
    </xdr:from>
    <xdr:to>
      <xdr:col>2</xdr:col>
      <xdr:colOff>1253938</xdr:colOff>
      <xdr:row>4</xdr:row>
      <xdr:rowOff>4482</xdr:rowOff>
    </xdr:to>
    <xdr:pic>
      <xdr:nvPicPr>
        <xdr:cNvPr id="5238" name="Εικόνα 2">
          <a:extLst>
            <a:ext uri="{FF2B5EF4-FFF2-40B4-BE49-F238E27FC236}">
              <a16:creationId xmlns:a16="http://schemas.microsoft.com/office/drawing/2014/main" id="{8B6231B0-C896-4CD4-93D5-CE7C1F54B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713" y="105335"/>
          <a:ext cx="1264024" cy="1264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543513</xdr:colOff>
      <xdr:row>1</xdr:row>
      <xdr:rowOff>33617</xdr:rowOff>
    </xdr:from>
    <xdr:to>
      <xdr:col>11</xdr:col>
      <xdr:colOff>35201</xdr:colOff>
      <xdr:row>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9FE420B-4E4D-4DF5-822E-30DF79D6A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18417" y="139634"/>
          <a:ext cx="2325583" cy="13909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85725</xdr:rowOff>
    </xdr:from>
    <xdr:to>
      <xdr:col>2</xdr:col>
      <xdr:colOff>1143000</xdr:colOff>
      <xdr:row>4</xdr:row>
      <xdr:rowOff>0</xdr:rowOff>
    </xdr:to>
    <xdr:pic>
      <xdr:nvPicPr>
        <xdr:cNvPr id="6252" name="Εικόνα 2">
          <a:extLst>
            <a:ext uri="{FF2B5EF4-FFF2-40B4-BE49-F238E27FC236}">
              <a16:creationId xmlns:a16="http://schemas.microsoft.com/office/drawing/2014/main" id="{B237C4CB-AB6E-4CF8-8C14-F84C2C03B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5725"/>
          <a:ext cx="126682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266700</xdr:colOff>
      <xdr:row>0</xdr:row>
      <xdr:rowOff>47625</xdr:rowOff>
    </xdr:from>
    <xdr:to>
      <xdr:col>11</xdr:col>
      <xdr:colOff>4421</xdr:colOff>
      <xdr:row>4</xdr:row>
      <xdr:rowOff>41064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67A8C26-5594-4F38-89C2-9972EEB85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86600" y="47625"/>
          <a:ext cx="2519021" cy="13574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95250</xdr:rowOff>
    </xdr:from>
    <xdr:to>
      <xdr:col>2</xdr:col>
      <xdr:colOff>1152525</xdr:colOff>
      <xdr:row>4</xdr:row>
      <xdr:rowOff>0</xdr:rowOff>
    </xdr:to>
    <xdr:pic>
      <xdr:nvPicPr>
        <xdr:cNvPr id="7250" name="Εικόνα 2">
          <a:extLst>
            <a:ext uri="{FF2B5EF4-FFF2-40B4-BE49-F238E27FC236}">
              <a16:creationId xmlns:a16="http://schemas.microsoft.com/office/drawing/2014/main" id="{2EA2FDBB-ECE9-43EC-8773-20A7FCA5E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5250"/>
          <a:ext cx="126682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285750</xdr:colOff>
      <xdr:row>0</xdr:row>
      <xdr:rowOff>95250</xdr:rowOff>
    </xdr:from>
    <xdr:to>
      <xdr:col>11</xdr:col>
      <xdr:colOff>32996</xdr:colOff>
      <xdr:row>4</xdr:row>
      <xdr:rowOff>90594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2F53427-D34C-4331-9D73-F2E551E65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00925" y="95250"/>
          <a:ext cx="2519021" cy="13574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83344</xdr:colOff>
      <xdr:row>0</xdr:row>
      <xdr:rowOff>97631</xdr:rowOff>
    </xdr:from>
    <xdr:to>
      <xdr:col>2</xdr:col>
      <xdr:colOff>1177290</xdr:colOff>
      <xdr:row>4</xdr:row>
      <xdr:rowOff>0</xdr:rowOff>
    </xdr:to>
    <xdr:pic>
      <xdr:nvPicPr>
        <xdr:cNvPr id="12299" name="Εικόνα 2">
          <a:extLst>
            <a:ext uri="{FF2B5EF4-FFF2-40B4-BE49-F238E27FC236}">
              <a16:creationId xmlns:a16="http://schemas.microsoft.com/office/drawing/2014/main" id="{0CCBFB62-15E4-4A9B-874E-4218955E9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7631"/>
          <a:ext cx="1266825" cy="1271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244929</xdr:colOff>
      <xdr:row>0</xdr:row>
      <xdr:rowOff>105227</xdr:rowOff>
    </xdr:from>
    <xdr:to>
      <xdr:col>10</xdr:col>
      <xdr:colOff>1063262</xdr:colOff>
      <xdr:row>4</xdr:row>
      <xdr:rowOff>106762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3245A8-1967-4DDB-A311-520E273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43108" y="105227"/>
          <a:ext cx="2517320" cy="136252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8</xdr:col>
      <xdr:colOff>548640</xdr:colOff>
      <xdr:row>7</xdr:row>
      <xdr:rowOff>112321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0EA736-E647-4FAC-AFFC-D9A287F7F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50" t="15846" r="29398" b="61191"/>
        <a:stretch>
          <a:fillRect/>
        </a:stretch>
      </xdr:blipFill>
      <xdr:spPr bwMode="auto">
        <a:xfrm>
          <a:off x="4671060" y="160020"/>
          <a:ext cx="1767840" cy="1072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8</xdr:col>
      <xdr:colOff>493011</xdr:colOff>
      <xdr:row>30</xdr:row>
      <xdr:rowOff>171716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466188-A08E-4EF9-89BD-198107A0F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71060" y="1874520"/>
          <a:ext cx="1712211" cy="39359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pageSetUpPr fitToPage="1"/>
  </sheetPr>
  <dimension ref="A1:L47"/>
  <sheetViews>
    <sheetView showGridLines="0" tabSelected="1" view="pageBreakPreview" zoomScaleNormal="100" zoomScaleSheetLayoutView="100" workbookViewId="0">
      <selection activeCell="B10" sqref="B10"/>
    </sheetView>
  </sheetViews>
  <sheetFormatPr defaultRowHeight="12.75" x14ac:dyDescent="0.2"/>
  <cols>
    <col min="1" max="1" width="1.7109375" style="6" customWidth="1"/>
    <col min="2" max="2" width="2.7109375" style="6" customWidth="1"/>
    <col min="3" max="3" width="22.140625" style="5" customWidth="1"/>
    <col min="4" max="4" width="16.28515625" style="5" customWidth="1"/>
    <col min="5" max="5" width="15.85546875" style="5" customWidth="1"/>
    <col min="6" max="7" width="11" style="5" customWidth="1"/>
    <col min="8" max="8" width="11.7109375" style="5" customWidth="1"/>
    <col min="9" max="9" width="11.5703125" style="5" customWidth="1"/>
    <col min="10" max="10" width="14.7109375" style="5" customWidth="1"/>
    <col min="11" max="11" width="18.140625" style="5" customWidth="1"/>
    <col min="12" max="12" width="1.42578125" style="6" customWidth="1"/>
    <col min="13" max="13" width="9.140625" style="5"/>
    <col min="14" max="14" width="74.7109375" style="5" customWidth="1"/>
    <col min="15" max="16384" width="9.140625" style="5"/>
  </cols>
  <sheetData>
    <row r="1" spans="1:12" ht="8.25" customHeight="1" x14ac:dyDescent="0.25">
      <c r="A1" s="1"/>
      <c r="B1" s="1"/>
      <c r="C1" s="2"/>
      <c r="D1" s="2"/>
      <c r="E1" s="3"/>
      <c r="F1" s="4"/>
      <c r="G1" s="4"/>
      <c r="H1" s="4"/>
      <c r="I1" s="4"/>
      <c r="J1" s="4"/>
      <c r="K1" s="4"/>
      <c r="L1" s="4"/>
    </row>
    <row r="2" spans="1:12" s="7" customFormat="1" ht="52.5" customHeight="1" x14ac:dyDescent="0.35">
      <c r="A2" s="6"/>
      <c r="L2" s="10"/>
    </row>
    <row r="3" spans="1:12" s="7" customFormat="1" ht="23.25" x14ac:dyDescent="0.35">
      <c r="A3" s="6"/>
      <c r="L3" s="10"/>
    </row>
    <row r="4" spans="1:12" ht="23.25" customHeight="1" x14ac:dyDescent="0.2">
      <c r="B4" s="120" t="s">
        <v>169</v>
      </c>
      <c r="C4" s="120"/>
      <c r="D4" s="120"/>
      <c r="E4" s="120"/>
      <c r="F4" s="120"/>
      <c r="G4" s="120"/>
      <c r="H4" s="120"/>
      <c r="I4" s="120"/>
      <c r="J4" s="120"/>
      <c r="K4" s="120"/>
    </row>
    <row r="5" spans="1:12" x14ac:dyDescent="0.2">
      <c r="B5" s="120"/>
      <c r="C5" s="120"/>
      <c r="D5" s="120"/>
      <c r="E5" s="120"/>
      <c r="F5" s="120"/>
      <c r="G5" s="120"/>
      <c r="H5" s="120"/>
      <c r="I5" s="120"/>
      <c r="J5" s="120"/>
      <c r="K5" s="120"/>
    </row>
    <row r="6" spans="1:12" x14ac:dyDescent="0.2">
      <c r="B6" s="120"/>
      <c r="C6" s="120"/>
      <c r="D6" s="120"/>
      <c r="E6" s="120"/>
      <c r="F6" s="120"/>
      <c r="G6" s="120"/>
      <c r="H6" s="120"/>
      <c r="I6" s="120"/>
      <c r="J6" s="120"/>
      <c r="K6" s="120"/>
    </row>
    <row r="8" spans="1:12" ht="23.25" x14ac:dyDescent="0.35">
      <c r="C8" s="52" t="s">
        <v>186</v>
      </c>
    </row>
    <row r="9" spans="1:12" ht="12.75" customHeight="1" thickBot="1" x14ac:dyDescent="0.25"/>
    <row r="10" spans="1:12" ht="24" thickBot="1" x14ac:dyDescent="0.4">
      <c r="C10" s="43" t="s">
        <v>0</v>
      </c>
      <c r="D10" s="121" t="str">
        <f>IF('Venue Passes'!D38:G38&lt;&gt;"",'Venue Passes'!D38:G38,"")</f>
        <v/>
      </c>
      <c r="E10" s="122"/>
    </row>
    <row r="11" spans="1:12" ht="12.75" customHeight="1" x14ac:dyDescent="0.2"/>
    <row r="12" spans="1:12" ht="12.75" customHeight="1" x14ac:dyDescent="0.2">
      <c r="C12" s="106" t="s">
        <v>100</v>
      </c>
      <c r="D12" s="107" t="s">
        <v>96</v>
      </c>
      <c r="E12" s="107" t="s">
        <v>99</v>
      </c>
      <c r="F12" s="118" t="s">
        <v>170</v>
      </c>
      <c r="G12" s="123"/>
      <c r="H12" s="123"/>
      <c r="I12" s="123"/>
    </row>
    <row r="13" spans="1:12" ht="12.75" customHeight="1" x14ac:dyDescent="0.2">
      <c r="C13" s="50" t="s">
        <v>98</v>
      </c>
      <c r="D13" s="44">
        <f>'Venue Passes'!D44</f>
        <v>0</v>
      </c>
      <c r="E13" s="46">
        <f>'Venue Passes'!J44</f>
        <v>0</v>
      </c>
      <c r="F13" s="118"/>
      <c r="G13" s="123"/>
      <c r="H13" s="123"/>
      <c r="I13" s="123"/>
    </row>
    <row r="14" spans="1:12" ht="12.75" customHeight="1" x14ac:dyDescent="0.2">
      <c r="C14" s="45" t="s">
        <v>97</v>
      </c>
      <c r="D14" s="44">
        <f>'Venue Passes'!D55</f>
        <v>0</v>
      </c>
      <c r="E14" s="46">
        <f>'Venue Passes'!J55</f>
        <v>0</v>
      </c>
      <c r="F14" s="118"/>
      <c r="G14" s="123"/>
      <c r="H14" s="123"/>
      <c r="I14" s="123"/>
    </row>
    <row r="15" spans="1:12" ht="12.75" customHeight="1" x14ac:dyDescent="0.2">
      <c r="C15" s="112" t="s">
        <v>185</v>
      </c>
      <c r="D15" s="44">
        <f>'Venue Passes'!D64</f>
        <v>0</v>
      </c>
      <c r="E15" s="82" t="s">
        <v>180</v>
      </c>
      <c r="F15" s="118"/>
      <c r="G15" s="123"/>
      <c r="H15" s="123"/>
      <c r="I15" s="123"/>
    </row>
    <row r="16" spans="1:12" ht="12.75" customHeight="1" x14ac:dyDescent="0.2">
      <c r="C16" s="108" t="s">
        <v>5</v>
      </c>
      <c r="D16" s="109">
        <f>SUM(D13:D15)</f>
        <v>0</v>
      </c>
      <c r="E16" s="110">
        <f>SUM(E13:E15)</f>
        <v>0</v>
      </c>
      <c r="F16" s="118"/>
      <c r="G16" s="123"/>
      <c r="H16" s="123"/>
      <c r="I16" s="123"/>
    </row>
    <row r="17" spans="3:11" ht="12.75" customHeight="1" x14ac:dyDescent="0.2"/>
    <row r="18" spans="3:11" s="6" customFormat="1" ht="13.5" customHeight="1" x14ac:dyDescent="0.2">
      <c r="C18" s="106" t="s">
        <v>101</v>
      </c>
      <c r="D18" s="107" t="s">
        <v>96</v>
      </c>
      <c r="E18" s="107" t="s">
        <v>99</v>
      </c>
      <c r="F18" s="118" t="s">
        <v>170</v>
      </c>
      <c r="G18" s="119"/>
      <c r="H18" s="119"/>
      <c r="I18" s="119"/>
      <c r="J18" s="5"/>
      <c r="K18" s="5"/>
    </row>
    <row r="19" spans="3:11" s="6" customFormat="1" ht="23.25" customHeight="1" x14ac:dyDescent="0.2">
      <c r="C19" s="5"/>
      <c r="D19" s="48">
        <f>'Club Banners'!C67</f>
        <v>0</v>
      </c>
      <c r="E19" s="49">
        <f>'Club Banners'!D67</f>
        <v>0</v>
      </c>
      <c r="F19" s="118"/>
      <c r="G19" s="119"/>
      <c r="H19" s="119"/>
      <c r="I19" s="119"/>
      <c r="J19" s="5"/>
      <c r="K19" s="5"/>
    </row>
    <row r="20" spans="3:11" s="6" customFormat="1" ht="12.75" customHeight="1" x14ac:dyDescent="0.2">
      <c r="C20" s="5"/>
      <c r="D20" s="5"/>
      <c r="E20" s="5"/>
      <c r="F20" s="5"/>
      <c r="G20" s="47"/>
      <c r="H20" s="47"/>
      <c r="I20" s="47"/>
      <c r="J20" s="5"/>
      <c r="K20" s="5"/>
    </row>
    <row r="21" spans="3:11" s="6" customFormat="1" ht="12.75" customHeight="1" x14ac:dyDescent="0.2">
      <c r="C21" s="106" t="s">
        <v>190</v>
      </c>
      <c r="D21" s="107" t="s">
        <v>96</v>
      </c>
      <c r="E21" s="107" t="s">
        <v>99</v>
      </c>
      <c r="F21" s="118" t="s">
        <v>171</v>
      </c>
      <c r="G21" s="119"/>
      <c r="H21" s="119"/>
      <c r="I21" s="119"/>
      <c r="J21" s="5"/>
      <c r="K21" s="5"/>
    </row>
    <row r="22" spans="3:11" s="6" customFormat="1" ht="12.75" customHeight="1" x14ac:dyDescent="0.2">
      <c r="C22" s="50" t="s">
        <v>105</v>
      </c>
      <c r="D22" s="44">
        <f>'Competition Transfers'!D48</f>
        <v>0</v>
      </c>
      <c r="E22" s="46">
        <f>'Competition Transfers'!J48</f>
        <v>0</v>
      </c>
      <c r="F22" s="118"/>
      <c r="G22" s="119"/>
      <c r="H22" s="119"/>
      <c r="I22" s="119"/>
      <c r="J22" s="5"/>
      <c r="K22" s="5"/>
    </row>
    <row r="23" spans="3:11" s="6" customFormat="1" ht="12.75" customHeight="1" x14ac:dyDescent="0.2">
      <c r="C23" s="45" t="s">
        <v>103</v>
      </c>
      <c r="D23" s="44">
        <f>'Competition Transfers'!D55</f>
        <v>0</v>
      </c>
      <c r="E23" s="46">
        <f>'Competition Transfers'!J55</f>
        <v>0</v>
      </c>
      <c r="F23" s="118"/>
      <c r="G23" s="119"/>
      <c r="H23" s="119"/>
      <c r="I23" s="119"/>
      <c r="J23" s="5"/>
      <c r="K23" s="5"/>
    </row>
    <row r="24" spans="3:11" x14ac:dyDescent="0.2">
      <c r="C24" s="108" t="s">
        <v>5</v>
      </c>
      <c r="D24" s="109">
        <f>SUM(D22:D23)</f>
        <v>0</v>
      </c>
      <c r="E24" s="110">
        <f>SUM(E22:E23)</f>
        <v>0</v>
      </c>
      <c r="F24" s="118"/>
      <c r="G24" s="119"/>
      <c r="H24" s="119"/>
      <c r="I24" s="119"/>
    </row>
    <row r="26" spans="3:11" x14ac:dyDescent="0.2">
      <c r="D26" s="111" t="s">
        <v>8</v>
      </c>
      <c r="E26" s="110">
        <f>E16+E19+E24</f>
        <v>0</v>
      </c>
    </row>
    <row r="27" spans="3:11" ht="8.25" customHeight="1" x14ac:dyDescent="0.2"/>
    <row r="29" spans="3:11" ht="15.75" x14ac:dyDescent="0.25">
      <c r="C29" s="117" t="s">
        <v>104</v>
      </c>
      <c r="D29" s="117"/>
      <c r="E29" s="117"/>
      <c r="F29" s="117"/>
      <c r="G29" s="117"/>
      <c r="H29" s="117"/>
      <c r="I29" s="117"/>
      <c r="J29" s="117"/>
      <c r="K29" s="117"/>
    </row>
    <row r="31" spans="3:11" ht="15.75" x14ac:dyDescent="0.25">
      <c r="C31" s="117" t="s">
        <v>172</v>
      </c>
      <c r="D31" s="117"/>
      <c r="E31" s="117"/>
      <c r="F31" s="117"/>
      <c r="G31" s="117"/>
      <c r="H31" s="117"/>
      <c r="I31" s="117"/>
      <c r="J31" s="117"/>
      <c r="K31" s="117"/>
    </row>
    <row r="32" spans="3:11" ht="13.5" thickBot="1" x14ac:dyDescent="0.25"/>
    <row r="33" spans="1:12" s="74" customFormat="1" x14ac:dyDescent="0.2">
      <c r="A33" s="1"/>
      <c r="B33" s="71"/>
      <c r="C33" s="72"/>
      <c r="D33" s="72"/>
      <c r="E33" s="72"/>
      <c r="F33" s="73"/>
      <c r="L33" s="1"/>
    </row>
    <row r="34" spans="1:12" s="74" customFormat="1" x14ac:dyDescent="0.2">
      <c r="A34" s="1"/>
      <c r="B34" s="75"/>
      <c r="C34" s="76" t="s">
        <v>140</v>
      </c>
      <c r="D34" s="77"/>
      <c r="E34" s="77"/>
      <c r="F34" s="78"/>
      <c r="L34" s="1"/>
    </row>
    <row r="35" spans="1:12" s="74" customFormat="1" ht="13.5" thickBot="1" x14ac:dyDescent="0.25">
      <c r="A35" s="1"/>
      <c r="B35" s="75"/>
      <c r="C35" s="76" t="s">
        <v>174</v>
      </c>
      <c r="D35" s="77"/>
      <c r="E35" s="77"/>
      <c r="F35" s="78"/>
      <c r="H35" s="9" t="s">
        <v>175</v>
      </c>
      <c r="L35" s="1"/>
    </row>
    <row r="36" spans="1:12" s="74" customFormat="1" x14ac:dyDescent="0.2">
      <c r="A36" s="1"/>
      <c r="B36" s="75"/>
      <c r="C36" s="113" t="s">
        <v>124</v>
      </c>
      <c r="D36" s="113" t="s">
        <v>141</v>
      </c>
      <c r="E36" s="113" t="s">
        <v>142</v>
      </c>
      <c r="F36" s="78"/>
      <c r="H36" s="79"/>
      <c r="I36" s="72"/>
      <c r="J36" s="72"/>
      <c r="K36" s="73"/>
      <c r="L36" s="1"/>
    </row>
    <row r="37" spans="1:12" s="74" customFormat="1" x14ac:dyDescent="0.2">
      <c r="A37" s="1"/>
      <c r="B37" s="75"/>
      <c r="C37" s="80"/>
      <c r="D37" s="81"/>
      <c r="E37" s="82"/>
      <c r="F37" s="78"/>
      <c r="H37" s="83"/>
      <c r="I37" s="84"/>
      <c r="J37" s="84"/>
      <c r="K37" s="78"/>
      <c r="L37" s="1"/>
    </row>
    <row r="38" spans="1:12" s="74" customFormat="1" ht="13.5" thickBot="1" x14ac:dyDescent="0.25">
      <c r="A38" s="1"/>
      <c r="B38" s="75"/>
      <c r="C38" s="80"/>
      <c r="D38" s="81"/>
      <c r="E38" s="82"/>
      <c r="F38" s="78"/>
      <c r="H38" s="85"/>
      <c r="I38" s="86"/>
      <c r="J38" s="86"/>
      <c r="K38" s="87"/>
      <c r="L38" s="1"/>
    </row>
    <row r="39" spans="1:12" s="74" customFormat="1" x14ac:dyDescent="0.2">
      <c r="A39" s="1"/>
      <c r="B39" s="75"/>
      <c r="C39" s="80"/>
      <c r="D39" s="88"/>
      <c r="E39" s="82"/>
      <c r="F39" s="78"/>
      <c r="L39" s="1"/>
    </row>
    <row r="40" spans="1:12" s="74" customFormat="1" ht="13.5" thickBot="1" x14ac:dyDescent="0.25">
      <c r="A40" s="1"/>
      <c r="B40" s="75"/>
      <c r="C40" s="80"/>
      <c r="D40" s="88"/>
      <c r="E40" s="82"/>
      <c r="F40" s="78"/>
      <c r="H40" s="9" t="s">
        <v>176</v>
      </c>
      <c r="L40" s="1"/>
    </row>
    <row r="41" spans="1:12" s="74" customFormat="1" x14ac:dyDescent="0.2">
      <c r="A41" s="1"/>
      <c r="B41" s="75"/>
      <c r="C41" s="84"/>
      <c r="D41" s="113" t="s">
        <v>143</v>
      </c>
      <c r="E41" s="114">
        <f>SUM(E37:E40)</f>
        <v>0</v>
      </c>
      <c r="F41" s="78"/>
      <c r="H41" s="79"/>
      <c r="I41" s="72"/>
      <c r="J41" s="72"/>
      <c r="K41" s="73"/>
      <c r="L41" s="1"/>
    </row>
    <row r="42" spans="1:12" s="74" customFormat="1" x14ac:dyDescent="0.2">
      <c r="A42" s="1"/>
      <c r="B42" s="75"/>
      <c r="C42" s="84"/>
      <c r="D42" s="84"/>
      <c r="E42" s="84"/>
      <c r="F42" s="78"/>
      <c r="H42" s="83"/>
      <c r="I42" s="84"/>
      <c r="J42" s="84"/>
      <c r="K42" s="78"/>
    </row>
    <row r="43" spans="1:12" s="74" customFormat="1" ht="27.75" customHeight="1" thickBot="1" x14ac:dyDescent="0.25">
      <c r="A43" s="1"/>
      <c r="B43" s="75"/>
      <c r="C43" s="116" t="s">
        <v>173</v>
      </c>
      <c r="D43" s="116"/>
      <c r="E43" s="115">
        <f>E26-E41</f>
        <v>0</v>
      </c>
      <c r="F43" s="78"/>
      <c r="H43" s="85"/>
      <c r="I43" s="86"/>
      <c r="J43" s="86"/>
      <c r="K43" s="87"/>
    </row>
    <row r="44" spans="1:12" s="74" customFormat="1" ht="13.5" thickBot="1" x14ac:dyDescent="0.25">
      <c r="A44" s="1"/>
      <c r="B44" s="89"/>
      <c r="C44" s="86"/>
      <c r="D44" s="86"/>
      <c r="E44" s="86"/>
      <c r="F44" s="87"/>
    </row>
    <row r="45" spans="1:12" x14ac:dyDescent="0.2">
      <c r="L45" s="5"/>
    </row>
    <row r="46" spans="1:12" x14ac:dyDescent="0.2">
      <c r="L46" s="5"/>
    </row>
    <row r="47" spans="1:12" x14ac:dyDescent="0.2">
      <c r="L47" s="5"/>
    </row>
  </sheetData>
  <sheetProtection algorithmName="SHA-512" hashValue="jVAQE3fsH5BOEK4hSpFBDhLbtOt5/Lty9NCojrnRM7AHM0V10jgYkOfGZkubelT7IazB5dyYYPuBWoNBmNcSaA==" saltValue="yDYockWxUSx2n1MoMOFsqQ==" spinCount="100000" sheet="1" selectLockedCells="1"/>
  <mergeCells count="8">
    <mergeCell ref="C43:D43"/>
    <mergeCell ref="C31:K31"/>
    <mergeCell ref="F21:I24"/>
    <mergeCell ref="B4:K6"/>
    <mergeCell ref="D10:E10"/>
    <mergeCell ref="C29:K29"/>
    <mergeCell ref="F12:I16"/>
    <mergeCell ref="F18:I19"/>
  </mergeCells>
  <printOptions horizontalCentered="1"/>
  <pageMargins left="0.15748031496062992" right="0.15748031496062992" top="0.19685039370078741" bottom="0.27559055118110237" header="0.15748031496062992" footer="0.15748031496062992"/>
  <pageSetup paperSize="9" scale="74" orientation="portrait" r:id="rId1"/>
  <headerFooter alignWithMargins="0">
    <oddFooter>&amp;C&amp;F&amp;R&amp;A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73"/>
  <sheetViews>
    <sheetView showGridLines="0" view="pageBreakPreview" topLeftCell="A10" zoomScaleNormal="100" zoomScaleSheetLayoutView="100" workbookViewId="0">
      <selection activeCell="D38" sqref="D38:G38"/>
    </sheetView>
  </sheetViews>
  <sheetFormatPr defaultRowHeight="12.75" x14ac:dyDescent="0.2"/>
  <cols>
    <col min="1" max="1" width="0.85546875" style="6" customWidth="1"/>
    <col min="2" max="2" width="2.7109375" style="6" customWidth="1"/>
    <col min="3" max="3" width="45.85546875" style="5" customWidth="1"/>
    <col min="4" max="4" width="12.28515625" style="5" customWidth="1"/>
    <col min="5" max="5" width="14.28515625" style="5" customWidth="1"/>
    <col min="6" max="6" width="5.140625" style="5" customWidth="1"/>
    <col min="7" max="7" width="10" style="5" customWidth="1"/>
    <col min="8" max="8" width="10.7109375" style="5" customWidth="1"/>
    <col min="9" max="9" width="11.5703125" style="5" customWidth="1"/>
    <col min="10" max="10" width="14.85546875" style="5" customWidth="1"/>
    <col min="11" max="11" width="16.140625" style="5" bestFit="1" customWidth="1"/>
    <col min="12" max="12" width="1.42578125" style="6" customWidth="1"/>
    <col min="13" max="13" width="255.5703125" style="5" customWidth="1"/>
    <col min="14" max="14" width="74.7109375" style="5" customWidth="1"/>
    <col min="15" max="16384" width="9.140625" style="5"/>
  </cols>
  <sheetData>
    <row r="1" spans="1:12" ht="8.25" customHeight="1" x14ac:dyDescent="0.25">
      <c r="A1" s="1"/>
      <c r="B1" s="1"/>
      <c r="C1" s="2"/>
      <c r="D1" s="2"/>
      <c r="E1" s="3"/>
      <c r="F1" s="4"/>
      <c r="G1" s="4"/>
      <c r="H1" s="4"/>
      <c r="I1" s="4"/>
      <c r="J1" s="4"/>
      <c r="K1" s="4"/>
      <c r="L1" s="4"/>
    </row>
    <row r="2" spans="1:12" s="7" customFormat="1" ht="52.5" customHeight="1" x14ac:dyDescent="0.35">
      <c r="A2" s="6"/>
      <c r="L2" s="10"/>
    </row>
    <row r="3" spans="1:12" s="7" customFormat="1" ht="23.25" x14ac:dyDescent="0.35">
      <c r="A3" s="6"/>
      <c r="L3" s="10"/>
    </row>
    <row r="4" spans="1:12" ht="23.25" customHeight="1" x14ac:dyDescent="0.2">
      <c r="B4" s="120" t="s">
        <v>182</v>
      </c>
      <c r="C4" s="120"/>
      <c r="D4" s="120"/>
      <c r="E4" s="120"/>
      <c r="F4" s="120"/>
      <c r="G4" s="120"/>
      <c r="H4" s="120"/>
      <c r="I4" s="120"/>
      <c r="J4" s="120"/>
      <c r="K4" s="120"/>
    </row>
    <row r="5" spans="1:12" x14ac:dyDescent="0.2">
      <c r="B5" s="120"/>
      <c r="C5" s="120"/>
      <c r="D5" s="120"/>
      <c r="E5" s="120"/>
      <c r="F5" s="120"/>
      <c r="G5" s="120"/>
      <c r="H5" s="120"/>
      <c r="I5" s="120"/>
      <c r="J5" s="120"/>
      <c r="K5" s="120"/>
    </row>
    <row r="6" spans="1:12" x14ac:dyDescent="0.2">
      <c r="B6" s="120"/>
      <c r="C6" s="120"/>
      <c r="D6" s="120"/>
      <c r="E6" s="120"/>
      <c r="F6" s="120"/>
      <c r="G6" s="120"/>
      <c r="H6" s="120"/>
      <c r="I6" s="120"/>
      <c r="J6" s="120"/>
      <c r="K6" s="120"/>
    </row>
    <row r="7" spans="1:12" ht="13.5" thickBot="1" x14ac:dyDescent="0.25"/>
    <row r="8" spans="1:12" ht="12.75" customHeight="1" x14ac:dyDescent="0.2">
      <c r="B8" s="129" t="s">
        <v>167</v>
      </c>
      <c r="C8" s="130"/>
      <c r="D8" s="130"/>
      <c r="E8" s="130"/>
      <c r="F8" s="130"/>
      <c r="G8" s="130"/>
      <c r="H8" s="130"/>
      <c r="I8" s="130"/>
      <c r="J8" s="130"/>
      <c r="K8" s="131"/>
    </row>
    <row r="9" spans="1:12" ht="12.75" customHeight="1" x14ac:dyDescent="0.2">
      <c r="B9" s="132"/>
      <c r="C9" s="133"/>
      <c r="D9" s="133"/>
      <c r="E9" s="133"/>
      <c r="F9" s="133"/>
      <c r="G9" s="133"/>
      <c r="H9" s="133"/>
      <c r="I9" s="133"/>
      <c r="J9" s="133"/>
      <c r="K9" s="134"/>
    </row>
    <row r="10" spans="1:12" ht="12.75" customHeight="1" x14ac:dyDescent="0.2">
      <c r="B10" s="132"/>
      <c r="C10" s="133"/>
      <c r="D10" s="133"/>
      <c r="E10" s="133"/>
      <c r="F10" s="133"/>
      <c r="G10" s="133"/>
      <c r="H10" s="133"/>
      <c r="I10" s="133"/>
      <c r="J10" s="133"/>
      <c r="K10" s="134"/>
    </row>
    <row r="11" spans="1:12" ht="12.75" customHeight="1" x14ac:dyDescent="0.2">
      <c r="B11" s="132"/>
      <c r="C11" s="133"/>
      <c r="D11" s="133"/>
      <c r="E11" s="133"/>
      <c r="F11" s="133"/>
      <c r="G11" s="133"/>
      <c r="H11" s="133"/>
      <c r="I11" s="133"/>
      <c r="J11" s="133"/>
      <c r="K11" s="134"/>
    </row>
    <row r="12" spans="1:12" ht="12.75" customHeight="1" x14ac:dyDescent="0.2">
      <c r="B12" s="132"/>
      <c r="C12" s="133"/>
      <c r="D12" s="133"/>
      <c r="E12" s="133"/>
      <c r="F12" s="133"/>
      <c r="G12" s="133"/>
      <c r="H12" s="133"/>
      <c r="I12" s="133"/>
      <c r="J12" s="133"/>
      <c r="K12" s="134"/>
    </row>
    <row r="13" spans="1:12" ht="12.75" customHeight="1" x14ac:dyDescent="0.2">
      <c r="B13" s="132"/>
      <c r="C13" s="133"/>
      <c r="D13" s="133"/>
      <c r="E13" s="133"/>
      <c r="F13" s="133"/>
      <c r="G13" s="133"/>
      <c r="H13" s="133"/>
      <c r="I13" s="133"/>
      <c r="J13" s="133"/>
      <c r="K13" s="134"/>
    </row>
    <row r="14" spans="1:12" ht="12.75" customHeight="1" x14ac:dyDescent="0.2">
      <c r="B14" s="132"/>
      <c r="C14" s="133"/>
      <c r="D14" s="133"/>
      <c r="E14" s="133"/>
      <c r="F14" s="133"/>
      <c r="G14" s="133"/>
      <c r="H14" s="133"/>
      <c r="I14" s="133"/>
      <c r="J14" s="133"/>
      <c r="K14" s="134"/>
    </row>
    <row r="15" spans="1:12" ht="12.75" customHeight="1" x14ac:dyDescent="0.2">
      <c r="B15" s="132"/>
      <c r="C15" s="133"/>
      <c r="D15" s="133"/>
      <c r="E15" s="133"/>
      <c r="F15" s="133"/>
      <c r="G15" s="133"/>
      <c r="H15" s="133"/>
      <c r="I15" s="133"/>
      <c r="J15" s="133"/>
      <c r="K15" s="134"/>
    </row>
    <row r="16" spans="1:12" ht="13.5" customHeight="1" x14ac:dyDescent="0.2">
      <c r="B16" s="132"/>
      <c r="C16" s="133"/>
      <c r="D16" s="133"/>
      <c r="E16" s="133"/>
      <c r="F16" s="133"/>
      <c r="G16" s="133"/>
      <c r="H16" s="133"/>
      <c r="I16" s="133"/>
      <c r="J16" s="133"/>
      <c r="K16" s="134"/>
    </row>
    <row r="17" spans="2:11" ht="12.75" customHeight="1" x14ac:dyDescent="0.2">
      <c r="B17" s="132"/>
      <c r="C17" s="133"/>
      <c r="D17" s="133"/>
      <c r="E17" s="133"/>
      <c r="F17" s="133"/>
      <c r="G17" s="133"/>
      <c r="H17" s="133"/>
      <c r="I17" s="133"/>
      <c r="J17" s="133"/>
      <c r="K17" s="134"/>
    </row>
    <row r="18" spans="2:11" ht="12.75" customHeight="1" x14ac:dyDescent="0.2">
      <c r="B18" s="132"/>
      <c r="C18" s="133"/>
      <c r="D18" s="133"/>
      <c r="E18" s="133"/>
      <c r="F18" s="133"/>
      <c r="G18" s="133"/>
      <c r="H18" s="133"/>
      <c r="I18" s="133"/>
      <c r="J18" s="133"/>
      <c r="K18" s="134"/>
    </row>
    <row r="19" spans="2:11" ht="12.75" customHeight="1" x14ac:dyDescent="0.2">
      <c r="B19" s="132"/>
      <c r="C19" s="133"/>
      <c r="D19" s="133"/>
      <c r="E19" s="133"/>
      <c r="F19" s="133"/>
      <c r="G19" s="133"/>
      <c r="H19" s="133"/>
      <c r="I19" s="133"/>
      <c r="J19" s="133"/>
      <c r="K19" s="134"/>
    </row>
    <row r="20" spans="2:11" ht="12.75" customHeight="1" x14ac:dyDescent="0.2">
      <c r="B20" s="132"/>
      <c r="C20" s="133"/>
      <c r="D20" s="133"/>
      <c r="E20" s="133"/>
      <c r="F20" s="133"/>
      <c r="G20" s="133"/>
      <c r="H20" s="133"/>
      <c r="I20" s="133"/>
      <c r="J20" s="133"/>
      <c r="K20" s="134"/>
    </row>
    <row r="21" spans="2:11" ht="12.75" customHeight="1" x14ac:dyDescent="0.2">
      <c r="B21" s="132"/>
      <c r="C21" s="133"/>
      <c r="D21" s="133"/>
      <c r="E21" s="133"/>
      <c r="F21" s="133"/>
      <c r="G21" s="133"/>
      <c r="H21" s="133"/>
      <c r="I21" s="133"/>
      <c r="J21" s="133"/>
      <c r="K21" s="134"/>
    </row>
    <row r="22" spans="2:11" ht="12.75" customHeight="1" x14ac:dyDescent="0.2">
      <c r="B22" s="132"/>
      <c r="C22" s="133"/>
      <c r="D22" s="133"/>
      <c r="E22" s="133"/>
      <c r="F22" s="133"/>
      <c r="G22" s="133"/>
      <c r="H22" s="133"/>
      <c r="I22" s="133"/>
      <c r="J22" s="133"/>
      <c r="K22" s="134"/>
    </row>
    <row r="23" spans="2:11" ht="12.75" customHeight="1" thickBot="1" x14ac:dyDescent="0.25">
      <c r="B23" s="135"/>
      <c r="C23" s="136"/>
      <c r="D23" s="136"/>
      <c r="E23" s="136"/>
      <c r="F23" s="136"/>
      <c r="G23" s="136"/>
      <c r="H23" s="136"/>
      <c r="I23" s="136"/>
      <c r="J23" s="136"/>
      <c r="K23" s="137"/>
    </row>
    <row r="25" spans="2:11" ht="26.25" x14ac:dyDescent="0.4">
      <c r="B25" s="5"/>
      <c r="C25" s="142" t="s">
        <v>13</v>
      </c>
      <c r="D25" s="142"/>
      <c r="E25" s="142"/>
      <c r="F25" s="142"/>
      <c r="G25" s="142"/>
      <c r="H25" s="142"/>
      <c r="I25" s="142"/>
      <c r="J25" s="142"/>
      <c r="K25" s="142"/>
    </row>
    <row r="26" spans="2:11" ht="6" customHeight="1" x14ac:dyDescent="0.25">
      <c r="B26" s="5"/>
      <c r="C26" s="13"/>
      <c r="D26" s="14"/>
      <c r="E26" s="14"/>
      <c r="F26" s="14"/>
      <c r="G26" s="14"/>
      <c r="H26" s="14"/>
    </row>
    <row r="27" spans="2:11" ht="23.25" x14ac:dyDescent="0.35">
      <c r="B27" s="5"/>
      <c r="C27" s="141" t="s">
        <v>26</v>
      </c>
      <c r="D27" s="141"/>
      <c r="E27" s="141"/>
      <c r="F27" s="141"/>
      <c r="G27" s="141"/>
      <c r="H27" s="141"/>
      <c r="I27" s="141"/>
      <c r="J27" s="141"/>
      <c r="K27" s="141"/>
    </row>
    <row r="28" spans="2:11" ht="8.25" customHeight="1" x14ac:dyDescent="0.25">
      <c r="B28" s="5"/>
      <c r="C28" s="13"/>
      <c r="D28" s="14"/>
      <c r="E28" s="14"/>
      <c r="F28" s="14"/>
      <c r="G28" s="14"/>
      <c r="H28" s="14"/>
    </row>
    <row r="29" spans="2:11" ht="15.75" x14ac:dyDescent="0.25">
      <c r="B29" s="5"/>
      <c r="C29" s="13" t="s">
        <v>156</v>
      </c>
      <c r="D29" s="14"/>
      <c r="E29" s="14"/>
      <c r="G29" s="16" t="s">
        <v>157</v>
      </c>
      <c r="H29" s="14"/>
    </row>
    <row r="30" spans="2:11" ht="15" x14ac:dyDescent="0.2">
      <c r="B30" s="5"/>
      <c r="C30" s="14"/>
      <c r="D30" s="14"/>
      <c r="E30" s="14"/>
      <c r="F30" s="14"/>
      <c r="G30" s="14"/>
      <c r="H30" s="14"/>
    </row>
    <row r="31" spans="2:11" ht="15.75" x14ac:dyDescent="0.25">
      <c r="B31" s="8"/>
      <c r="C31" s="14"/>
      <c r="D31" s="94" t="s">
        <v>1</v>
      </c>
      <c r="E31" s="94" t="s">
        <v>2</v>
      </c>
      <c r="F31" s="14"/>
      <c r="G31" s="14"/>
      <c r="J31" s="94" t="s">
        <v>1</v>
      </c>
      <c r="K31" s="94" t="s">
        <v>2</v>
      </c>
    </row>
    <row r="32" spans="2:11" ht="15.75" x14ac:dyDescent="0.25">
      <c r="B32" s="11"/>
      <c r="C32" s="96" t="s">
        <v>4</v>
      </c>
      <c r="D32" s="19">
        <v>12</v>
      </c>
      <c r="E32" s="19">
        <v>30</v>
      </c>
      <c r="F32" s="14"/>
      <c r="G32" s="103"/>
      <c r="H32" s="103"/>
      <c r="I32" s="96" t="s">
        <v>4</v>
      </c>
      <c r="J32" s="19">
        <v>15</v>
      </c>
      <c r="K32" s="19">
        <v>38</v>
      </c>
    </row>
    <row r="33" spans="2:19" ht="15.75" x14ac:dyDescent="0.25">
      <c r="C33" s="96" t="s">
        <v>181</v>
      </c>
      <c r="D33" s="19">
        <v>8</v>
      </c>
      <c r="E33" s="19">
        <v>18</v>
      </c>
      <c r="F33" s="14"/>
      <c r="G33" s="103"/>
      <c r="H33" s="103"/>
      <c r="I33" s="96" t="s">
        <v>3</v>
      </c>
      <c r="J33" s="19">
        <v>10</v>
      </c>
      <c r="K33" s="19">
        <v>25</v>
      </c>
    </row>
    <row r="34" spans="2:19" ht="15.75" x14ac:dyDescent="0.25">
      <c r="C34" s="96" t="s">
        <v>179</v>
      </c>
      <c r="D34" s="104" t="s">
        <v>180</v>
      </c>
      <c r="E34" s="104" t="s">
        <v>180</v>
      </c>
      <c r="F34" s="14"/>
      <c r="G34" s="103"/>
      <c r="H34" s="103"/>
      <c r="I34" s="96" t="s">
        <v>179</v>
      </c>
      <c r="J34" s="104" t="s">
        <v>180</v>
      </c>
      <c r="K34" s="104" t="s">
        <v>180</v>
      </c>
    </row>
    <row r="35" spans="2:19" ht="8.25" customHeight="1" x14ac:dyDescent="0.25">
      <c r="B35" s="5"/>
      <c r="C35" s="13"/>
      <c r="D35" s="14"/>
      <c r="E35" s="14"/>
      <c r="F35" s="14"/>
      <c r="G35" s="14"/>
      <c r="H35" s="14"/>
    </row>
    <row r="36" spans="2:19" ht="23.25" x14ac:dyDescent="0.35">
      <c r="C36" s="141" t="s">
        <v>28</v>
      </c>
      <c r="D36" s="141"/>
      <c r="E36" s="141"/>
      <c r="F36" s="141"/>
      <c r="G36" s="141"/>
      <c r="H36" s="141"/>
      <c r="I36" s="141"/>
      <c r="J36" s="141"/>
      <c r="K36" s="141"/>
      <c r="S36" s="9" t="s">
        <v>0</v>
      </c>
    </row>
    <row r="37" spans="2:19" ht="8.25" customHeight="1" thickBot="1" x14ac:dyDescent="0.3">
      <c r="B37" s="5"/>
      <c r="C37" s="13"/>
      <c r="D37" s="14"/>
      <c r="E37" s="14"/>
      <c r="F37" s="14"/>
      <c r="G37" s="14"/>
      <c r="H37" s="14"/>
    </row>
    <row r="38" spans="2:19" ht="24" thickBot="1" x14ac:dyDescent="0.4">
      <c r="C38" s="21" t="s">
        <v>0</v>
      </c>
      <c r="D38" s="143"/>
      <c r="E38" s="144"/>
      <c r="F38" s="144"/>
      <c r="G38" s="145"/>
      <c r="S38" s="28" t="s">
        <v>54</v>
      </c>
    </row>
    <row r="39" spans="2:19" ht="8.25" customHeight="1" x14ac:dyDescent="0.25">
      <c r="B39" s="5"/>
      <c r="C39" s="13"/>
      <c r="D39" s="14"/>
      <c r="E39" s="14"/>
      <c r="F39" s="14"/>
      <c r="G39" s="14"/>
      <c r="H39" s="14"/>
      <c r="S39" s="28" t="s">
        <v>53</v>
      </c>
    </row>
    <row r="40" spans="2:19" ht="15.75" x14ac:dyDescent="0.25">
      <c r="C40" s="40" t="s">
        <v>109</v>
      </c>
      <c r="D40" s="14"/>
      <c r="E40" s="14"/>
      <c r="F40" s="14"/>
      <c r="G40" s="14"/>
      <c r="H40" s="14"/>
      <c r="I40" s="14"/>
      <c r="J40" s="14"/>
      <c r="S40" s="28" t="s">
        <v>46</v>
      </c>
    </row>
    <row r="41" spans="2:19" ht="15.75" x14ac:dyDescent="0.25">
      <c r="C41" s="38"/>
      <c r="D41" s="94" t="s">
        <v>7</v>
      </c>
      <c r="E41" s="94" t="s">
        <v>6</v>
      </c>
      <c r="F41" s="138" t="s">
        <v>94</v>
      </c>
      <c r="G41" s="139"/>
      <c r="H41" s="139"/>
      <c r="I41" s="140"/>
      <c r="J41" s="94" t="s">
        <v>5</v>
      </c>
      <c r="S41" s="28" t="s">
        <v>30</v>
      </c>
    </row>
    <row r="42" spans="2:19" ht="15.75" x14ac:dyDescent="0.2">
      <c r="C42" s="95" t="s">
        <v>4</v>
      </c>
      <c r="D42" s="92"/>
      <c r="E42" s="93"/>
      <c r="F42" s="124" t="str">
        <f>IFERROR(VLOOKUP(E42,N54:O55,2,0),"ENTER PASSES REQUIRED AND  RATE")</f>
        <v>ENTER PASSES REQUIRED AND  RATE</v>
      </c>
      <c r="G42" s="125"/>
      <c r="H42" s="125"/>
      <c r="I42" s="126"/>
      <c r="J42" s="99">
        <f>D42*E42</f>
        <v>0</v>
      </c>
      <c r="N42" s="26">
        <v>12</v>
      </c>
      <c r="O42" s="12" t="s">
        <v>158</v>
      </c>
      <c r="S42" s="28" t="s">
        <v>31</v>
      </c>
    </row>
    <row r="43" spans="2:19" ht="15.75" x14ac:dyDescent="0.2">
      <c r="C43" s="95" t="s">
        <v>181</v>
      </c>
      <c r="D43" s="92"/>
      <c r="E43" s="93"/>
      <c r="F43" s="124" t="str">
        <f>IFERROR(VLOOKUP(E43,N57:O58,2,0),"ENTER PASSES REQUIRED AND  RATE")</f>
        <v>ENTER PASSES REQUIRED AND  RATE</v>
      </c>
      <c r="G43" s="125"/>
      <c r="H43" s="125"/>
      <c r="I43" s="126"/>
      <c r="J43" s="99">
        <f>D43*E43</f>
        <v>0</v>
      </c>
      <c r="N43" s="26">
        <v>15</v>
      </c>
      <c r="O43" s="12" t="s">
        <v>159</v>
      </c>
      <c r="S43" s="28" t="s">
        <v>32</v>
      </c>
    </row>
    <row r="44" spans="2:19" ht="15.75" x14ac:dyDescent="0.25">
      <c r="C44" s="96" t="s">
        <v>91</v>
      </c>
      <c r="D44" s="97">
        <f>SUM(D41:D43)</f>
        <v>0</v>
      </c>
      <c r="E44" s="14"/>
      <c r="F44" s="16"/>
      <c r="G44" s="14"/>
      <c r="H44" s="127" t="s">
        <v>12</v>
      </c>
      <c r="I44" s="128"/>
      <c r="J44" s="98">
        <f>SUM(J41:J43)</f>
        <v>0</v>
      </c>
      <c r="N44" s="27"/>
      <c r="S44" s="28" t="s">
        <v>48</v>
      </c>
    </row>
    <row r="45" spans="2:19" ht="15.75" x14ac:dyDescent="0.25">
      <c r="C45" s="39"/>
      <c r="D45" s="14"/>
      <c r="E45" s="14"/>
      <c r="F45" s="14"/>
      <c r="G45" s="14"/>
      <c r="H45" s="14"/>
      <c r="N45" s="26">
        <v>8</v>
      </c>
      <c r="O45" s="12" t="s">
        <v>158</v>
      </c>
      <c r="S45" s="29" t="s">
        <v>47</v>
      </c>
    </row>
    <row r="46" spans="2:19" ht="15.75" x14ac:dyDescent="0.25">
      <c r="C46" s="39"/>
      <c r="D46" s="14"/>
      <c r="E46" s="14"/>
      <c r="F46" s="14"/>
      <c r="G46" s="14"/>
      <c r="H46" s="14"/>
      <c r="N46" s="26">
        <v>10</v>
      </c>
      <c r="O46" s="12" t="s">
        <v>159</v>
      </c>
      <c r="S46" s="28" t="s">
        <v>33</v>
      </c>
    </row>
    <row r="47" spans="2:19" ht="15.75" x14ac:dyDescent="0.25">
      <c r="B47" s="5"/>
      <c r="C47" s="20" t="s">
        <v>110</v>
      </c>
      <c r="D47" s="14"/>
      <c r="E47" s="14"/>
      <c r="F47" s="14"/>
      <c r="G47" s="14"/>
      <c r="H47" s="14"/>
      <c r="I47" s="14"/>
      <c r="J47" s="14"/>
      <c r="N47" s="27"/>
      <c r="S47" s="28" t="s">
        <v>34</v>
      </c>
    </row>
    <row r="48" spans="2:19" ht="15.75" x14ac:dyDescent="0.25">
      <c r="C48" s="38"/>
      <c r="D48" s="94" t="s">
        <v>7</v>
      </c>
      <c r="E48" s="94" t="s">
        <v>6</v>
      </c>
      <c r="F48" s="138" t="s">
        <v>94</v>
      </c>
      <c r="G48" s="139"/>
      <c r="H48" s="139"/>
      <c r="I48" s="140"/>
      <c r="J48" s="94" t="s">
        <v>5</v>
      </c>
      <c r="N48" s="27"/>
      <c r="S48" s="28" t="s">
        <v>35</v>
      </c>
    </row>
    <row r="49" spans="3:19" ht="15.75" x14ac:dyDescent="0.25">
      <c r="C49" s="95" t="s">
        <v>192</v>
      </c>
      <c r="D49" s="92"/>
      <c r="E49" s="93"/>
      <c r="F49" s="124" t="str">
        <f>IFERROR(VLOOKUP(E49,$N$42:$O$46,2,0),"ENTER PASSES REQUIRED AND RATE")</f>
        <v>ENTER PASSES REQUIRED AND RATE</v>
      </c>
      <c r="G49" s="125"/>
      <c r="H49" s="125"/>
      <c r="I49" s="126"/>
      <c r="J49" s="99">
        <f t="shared" ref="J49:J54" si="0">D49*E49</f>
        <v>0</v>
      </c>
      <c r="L49" s="5"/>
      <c r="N49" s="27"/>
      <c r="S49" s="28" t="s">
        <v>36</v>
      </c>
    </row>
    <row r="50" spans="3:19" ht="15.75" x14ac:dyDescent="0.25">
      <c r="C50" s="95" t="s">
        <v>193</v>
      </c>
      <c r="D50" s="92"/>
      <c r="E50" s="93"/>
      <c r="F50" s="124" t="str">
        <f>IFERROR(VLOOKUP(E50,$N$42:$O$46,2,0),"ENTER PASSES REQUIRED AND RATE")</f>
        <v>ENTER PASSES REQUIRED AND RATE</v>
      </c>
      <c r="G50" s="125"/>
      <c r="H50" s="125"/>
      <c r="I50" s="126"/>
      <c r="J50" s="99">
        <f t="shared" si="0"/>
        <v>0</v>
      </c>
      <c r="L50" s="5"/>
      <c r="N50" s="27"/>
      <c r="S50" s="28"/>
    </row>
    <row r="51" spans="3:19" ht="15.75" x14ac:dyDescent="0.25">
      <c r="C51" s="95" t="s">
        <v>194</v>
      </c>
      <c r="D51" s="92"/>
      <c r="E51" s="93"/>
      <c r="F51" s="124" t="str">
        <f>IFERROR(VLOOKUP(E51,$N$42:$O$46,2,0),"ENTER PASSES REQUIRED AND RATE")</f>
        <v>ENTER PASSES REQUIRED AND RATE</v>
      </c>
      <c r="G51" s="125"/>
      <c r="H51" s="125"/>
      <c r="I51" s="126"/>
      <c r="J51" s="99">
        <f t="shared" si="0"/>
        <v>0</v>
      </c>
      <c r="L51" s="5"/>
      <c r="N51" s="27"/>
      <c r="S51" s="28"/>
    </row>
    <row r="52" spans="3:19" ht="15.75" x14ac:dyDescent="0.25">
      <c r="C52" s="95" t="s">
        <v>198</v>
      </c>
      <c r="D52" s="92"/>
      <c r="E52" s="93"/>
      <c r="F52" s="124" t="str">
        <f>IFERROR(VLOOKUP(E52,$N$42:$O$46,2,0),"ENTER PASSES REQUIRED AND RATE")</f>
        <v>ENTER PASSES REQUIRED AND RATE</v>
      </c>
      <c r="G52" s="125"/>
      <c r="H52" s="125"/>
      <c r="I52" s="126"/>
      <c r="J52" s="99">
        <f t="shared" si="0"/>
        <v>0</v>
      </c>
      <c r="L52" s="5"/>
      <c r="N52" s="27"/>
      <c r="S52" s="28"/>
    </row>
    <row r="53" spans="3:19" ht="15.75" x14ac:dyDescent="0.25">
      <c r="C53" s="95" t="s">
        <v>199</v>
      </c>
      <c r="D53" s="92"/>
      <c r="E53" s="93"/>
      <c r="F53" s="124" t="str">
        <f>IFERROR(VLOOKUP(E53,$N$42:$O$46,2,0),"ENTER PASSES REQUIRED AND RATE")</f>
        <v>ENTER PASSES REQUIRED AND RATE</v>
      </c>
      <c r="G53" s="125"/>
      <c r="H53" s="125"/>
      <c r="I53" s="126"/>
      <c r="J53" s="99">
        <f t="shared" si="0"/>
        <v>0</v>
      </c>
      <c r="L53" s="5"/>
      <c r="N53" s="27"/>
      <c r="S53" s="28"/>
    </row>
    <row r="54" spans="3:19" ht="15.75" x14ac:dyDescent="0.25">
      <c r="C54" s="95" t="s">
        <v>200</v>
      </c>
      <c r="D54" s="92"/>
      <c r="E54" s="93"/>
      <c r="F54" s="124" t="str">
        <f>IFERROR(VLOOKUP(E54,$N$42:$O$46,2,0),"ENTER PASSES REQUIRED AND RATE")</f>
        <v>ENTER PASSES REQUIRED AND RATE</v>
      </c>
      <c r="G54" s="125"/>
      <c r="H54" s="125"/>
      <c r="I54" s="126"/>
      <c r="J54" s="99">
        <f t="shared" si="0"/>
        <v>0</v>
      </c>
      <c r="L54" s="5"/>
      <c r="N54" s="26">
        <v>30</v>
      </c>
      <c r="O54" s="12" t="s">
        <v>158</v>
      </c>
      <c r="S54" s="29" t="s">
        <v>49</v>
      </c>
    </row>
    <row r="55" spans="3:19" ht="15.75" x14ac:dyDescent="0.25">
      <c r="C55" s="96" t="s">
        <v>91</v>
      </c>
      <c r="D55" s="97">
        <f>SUM(D49:D54)</f>
        <v>0</v>
      </c>
      <c r="E55" s="14"/>
      <c r="F55" s="16"/>
      <c r="G55" s="14"/>
      <c r="H55" s="127" t="s">
        <v>11</v>
      </c>
      <c r="I55" s="128"/>
      <c r="J55" s="98">
        <f>SUM(J49:J54)</f>
        <v>0</v>
      </c>
      <c r="L55" s="5"/>
      <c r="N55" s="26">
        <v>38</v>
      </c>
      <c r="O55" s="12" t="s">
        <v>159</v>
      </c>
      <c r="S55" s="28" t="s">
        <v>55</v>
      </c>
    </row>
    <row r="56" spans="3:19" ht="15.75" x14ac:dyDescent="0.2">
      <c r="C56" s="38"/>
      <c r="D56" s="14"/>
      <c r="E56" s="14"/>
      <c r="F56" s="14"/>
      <c r="G56" s="14"/>
      <c r="H56" s="14"/>
      <c r="I56" s="14"/>
      <c r="J56" s="14"/>
      <c r="L56" s="5"/>
      <c r="N56" s="27"/>
      <c r="S56" s="28" t="s">
        <v>37</v>
      </c>
    </row>
    <row r="57" spans="3:19" ht="15.75" x14ac:dyDescent="0.25">
      <c r="H57" s="127" t="s">
        <v>8</v>
      </c>
      <c r="I57" s="128"/>
      <c r="J57" s="98">
        <f>J55+J44</f>
        <v>0</v>
      </c>
      <c r="L57" s="5"/>
      <c r="N57" s="26">
        <v>18</v>
      </c>
      <c r="O57" s="12" t="s">
        <v>158</v>
      </c>
      <c r="S57" s="29" t="s">
        <v>50</v>
      </c>
    </row>
    <row r="58" spans="3:19" ht="15.75" x14ac:dyDescent="0.2">
      <c r="L58" s="5"/>
      <c r="N58" s="26">
        <v>25</v>
      </c>
      <c r="O58" s="12" t="s">
        <v>159</v>
      </c>
      <c r="S58" s="28" t="s">
        <v>56</v>
      </c>
    </row>
    <row r="59" spans="3:19" ht="15.75" x14ac:dyDescent="0.25">
      <c r="C59" s="15" t="s">
        <v>14</v>
      </c>
      <c r="L59" s="5"/>
      <c r="S59" s="28" t="s">
        <v>38</v>
      </c>
    </row>
    <row r="60" spans="3:19" ht="15.75" x14ac:dyDescent="0.25">
      <c r="C60" s="14"/>
      <c r="D60" s="94" t="s">
        <v>7</v>
      </c>
      <c r="S60" s="28" t="s">
        <v>39</v>
      </c>
    </row>
    <row r="61" spans="3:19" ht="15.75" x14ac:dyDescent="0.25">
      <c r="C61" s="95" t="s">
        <v>195</v>
      </c>
      <c r="D61" s="92"/>
      <c r="S61" s="29" t="s">
        <v>51</v>
      </c>
    </row>
    <row r="62" spans="3:19" ht="15.75" x14ac:dyDescent="0.25">
      <c r="C62" s="95" t="s">
        <v>196</v>
      </c>
      <c r="D62" s="92"/>
      <c r="S62" s="29"/>
    </row>
    <row r="63" spans="3:19" ht="15.75" x14ac:dyDescent="0.25">
      <c r="C63" s="95" t="s">
        <v>197</v>
      </c>
      <c r="D63" s="92"/>
      <c r="S63" s="29"/>
    </row>
    <row r="64" spans="3:19" ht="15.75" x14ac:dyDescent="0.25">
      <c r="C64" s="96" t="s">
        <v>92</v>
      </c>
      <c r="D64" s="97">
        <f>SUM(D61:D63)</f>
        <v>0</v>
      </c>
      <c r="H64" s="127" t="s">
        <v>27</v>
      </c>
      <c r="I64" s="128"/>
      <c r="J64" s="97">
        <f>D55+D44+D64</f>
        <v>0</v>
      </c>
      <c r="S64" s="28" t="s">
        <v>40</v>
      </c>
    </row>
    <row r="65" spans="3:19" ht="15.75" x14ac:dyDescent="0.2">
      <c r="S65" s="28" t="s">
        <v>52</v>
      </c>
    </row>
    <row r="66" spans="3:19" ht="15.75" x14ac:dyDescent="0.2">
      <c r="S66" s="28" t="s">
        <v>57</v>
      </c>
    </row>
    <row r="67" spans="3:19" ht="15.75" x14ac:dyDescent="0.25">
      <c r="C67" s="16" t="s">
        <v>183</v>
      </c>
      <c r="D67" s="14"/>
      <c r="E67" s="14"/>
      <c r="F67" s="14"/>
      <c r="G67" s="14"/>
      <c r="H67" s="14"/>
      <c r="I67" s="14"/>
      <c r="J67" s="14"/>
      <c r="S67" s="28" t="s">
        <v>41</v>
      </c>
    </row>
    <row r="68" spans="3:19" ht="15.75" x14ac:dyDescent="0.25">
      <c r="C68" s="105" t="s">
        <v>184</v>
      </c>
      <c r="D68" s="14"/>
      <c r="E68" s="14"/>
      <c r="F68" s="14"/>
      <c r="G68" s="14"/>
      <c r="H68" s="14"/>
      <c r="I68" s="14"/>
      <c r="J68" s="14"/>
      <c r="S68" s="28" t="s">
        <v>42</v>
      </c>
    </row>
    <row r="69" spans="3:19" ht="15.75" x14ac:dyDescent="0.2">
      <c r="C69" s="14"/>
      <c r="D69" s="14"/>
      <c r="E69" s="14"/>
      <c r="F69" s="14"/>
      <c r="G69" s="14"/>
      <c r="H69" s="14"/>
      <c r="I69" s="14"/>
      <c r="J69" s="14"/>
      <c r="S69" s="28" t="s">
        <v>43</v>
      </c>
    </row>
    <row r="70" spans="3:19" ht="15.75" x14ac:dyDescent="0.2">
      <c r="C70" s="17"/>
      <c r="D70" s="14"/>
      <c r="E70" s="14"/>
      <c r="F70" s="14"/>
      <c r="G70" s="14"/>
      <c r="H70" s="14"/>
      <c r="I70" s="14"/>
      <c r="J70" s="14"/>
      <c r="S70" s="28" t="s">
        <v>44</v>
      </c>
    </row>
    <row r="71" spans="3:19" ht="23.25" x14ac:dyDescent="0.35">
      <c r="C71" s="23" t="s">
        <v>9</v>
      </c>
      <c r="D71" s="24"/>
      <c r="F71" s="147">
        <f>J57</f>
        <v>0</v>
      </c>
      <c r="G71" s="147"/>
      <c r="H71" s="23" t="s">
        <v>168</v>
      </c>
      <c r="I71" s="25"/>
      <c r="J71" s="25"/>
      <c r="K71" s="25"/>
      <c r="S71" s="28" t="s">
        <v>45</v>
      </c>
    </row>
    <row r="72" spans="3:19" ht="20.25" x14ac:dyDescent="0.3">
      <c r="C72" s="146" t="s">
        <v>88</v>
      </c>
      <c r="D72" s="146"/>
      <c r="E72" s="146"/>
      <c r="F72" s="146"/>
      <c r="G72" s="146"/>
      <c r="H72" s="146"/>
      <c r="I72" s="146"/>
      <c r="J72" s="146"/>
      <c r="K72" s="146"/>
      <c r="S72" s="29" t="s">
        <v>58</v>
      </c>
    </row>
    <row r="73" spans="3:19" ht="20.25" x14ac:dyDescent="0.3">
      <c r="C73" s="146" t="s">
        <v>10</v>
      </c>
      <c r="D73" s="146"/>
      <c r="E73" s="146"/>
      <c r="F73" s="146"/>
      <c r="G73" s="146"/>
      <c r="H73" s="146"/>
      <c r="I73" s="146"/>
      <c r="J73" s="146"/>
      <c r="K73" s="146"/>
    </row>
  </sheetData>
  <sheetProtection algorithmName="SHA-512" hashValue="oXYVreSjaGh1xwh0DwmKI2UvT8n7uF7070ofYpvoKb9d/R+oVBHLNRvIx8Ts2KdlEst1cMvo67XFXjuNeOCXhA==" saltValue="AdS9c8J2f1N/ObDR9T3H5A==" spinCount="100000" sheet="1" selectLockedCells="1"/>
  <mergeCells count="23">
    <mergeCell ref="F50:I50"/>
    <mergeCell ref="F51:I51"/>
    <mergeCell ref="C72:K72"/>
    <mergeCell ref="C73:K73"/>
    <mergeCell ref="F71:G71"/>
    <mergeCell ref="H57:I57"/>
    <mergeCell ref="H64:I64"/>
    <mergeCell ref="F52:I52"/>
    <mergeCell ref="F53:I53"/>
    <mergeCell ref="H55:I55"/>
    <mergeCell ref="B4:K6"/>
    <mergeCell ref="B8:K23"/>
    <mergeCell ref="F48:I48"/>
    <mergeCell ref="F49:I49"/>
    <mergeCell ref="F54:I54"/>
    <mergeCell ref="F42:I42"/>
    <mergeCell ref="F43:I43"/>
    <mergeCell ref="H44:I44"/>
    <mergeCell ref="C27:K27"/>
    <mergeCell ref="C36:K36"/>
    <mergeCell ref="C25:K25"/>
    <mergeCell ref="D38:G38"/>
    <mergeCell ref="F41:I41"/>
  </mergeCells>
  <dataValidations count="4">
    <dataValidation type="list" allowBlank="1" showInputMessage="1" showErrorMessage="1" sqref="E43" xr:uid="{00000000-0002-0000-0100-000000000000}">
      <formula1>$N$57:$N$58</formula1>
    </dataValidation>
    <dataValidation type="list" allowBlank="1" showInputMessage="1" showErrorMessage="1" sqref="E42" xr:uid="{00000000-0002-0000-0100-000001000000}">
      <formula1>$N$54:$N$55</formula1>
    </dataValidation>
    <dataValidation type="list" allowBlank="1" showInputMessage="1" showErrorMessage="1" sqref="E52:E54" xr:uid="{00000000-0002-0000-0100-000002000000}">
      <formula1>$N$45:$N$46</formula1>
    </dataValidation>
    <dataValidation type="list" allowBlank="1" showInputMessage="1" showErrorMessage="1" sqref="E49:E51" xr:uid="{00000000-0002-0000-0100-000003000000}">
      <formula1>$N$42:$N$43</formula1>
    </dataValidation>
  </dataValidations>
  <printOptions horizontalCentered="1"/>
  <pageMargins left="0.15748031496062992" right="0.15748031496062992" top="0.19685039370078741" bottom="0.27559055118110237" header="0.15748031496062992" footer="0.15748031496062992"/>
  <pageSetup paperSize="9" scale="68" orientation="portrait" r:id="rId1"/>
  <headerFooter alignWithMargins="0">
    <oddFooter>&amp;C&amp;F&amp;R&amp;A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B5ADB41-AD5C-4F7A-BA24-1DB8B1B94EC1}">
          <x14:formula1>
            <xm:f>Lookups!$B$9:$B$37</xm:f>
          </x14:formula1>
          <xm:sqref>D38:G38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S75"/>
  <sheetViews>
    <sheetView showGridLines="0" view="pageBreakPreview" zoomScaleNormal="70" zoomScaleSheetLayoutView="100" workbookViewId="0">
      <selection activeCell="B8" sqref="B8:K22"/>
    </sheetView>
  </sheetViews>
  <sheetFormatPr defaultRowHeight="12.75" x14ac:dyDescent="0.2"/>
  <cols>
    <col min="1" max="1" width="0.85546875" style="6" customWidth="1"/>
    <col min="2" max="2" width="2.7109375" style="6" customWidth="1"/>
    <col min="3" max="3" width="36.140625" style="5" customWidth="1"/>
    <col min="4" max="4" width="22.42578125" style="5" customWidth="1"/>
    <col min="5" max="5" width="14.28515625" style="5" customWidth="1"/>
    <col min="6" max="6" width="5.140625" style="5" customWidth="1"/>
    <col min="7" max="7" width="10" style="5" customWidth="1"/>
    <col min="8" max="8" width="10.7109375" style="5" customWidth="1"/>
    <col min="9" max="9" width="11.5703125" style="5" customWidth="1"/>
    <col min="10" max="10" width="13.85546875" style="5" customWidth="1"/>
    <col min="11" max="11" width="16.140625" style="5" bestFit="1" customWidth="1"/>
    <col min="12" max="12" width="1.42578125" style="6" customWidth="1"/>
    <col min="13" max="13" width="161.85546875" style="5" customWidth="1"/>
    <col min="14" max="14" width="2.85546875" style="5" bestFit="1" customWidth="1"/>
    <col min="15" max="16384" width="9.140625" style="5"/>
  </cols>
  <sheetData>
    <row r="1" spans="1:12" ht="8.25" customHeight="1" x14ac:dyDescent="0.25">
      <c r="A1" s="1"/>
      <c r="B1" s="1"/>
      <c r="C1" s="2"/>
      <c r="D1" s="2"/>
      <c r="E1" s="3"/>
      <c r="F1" s="4"/>
      <c r="G1" s="4"/>
      <c r="H1" s="4"/>
      <c r="I1" s="4"/>
      <c r="J1" s="4"/>
      <c r="K1" s="4"/>
      <c r="L1" s="4"/>
    </row>
    <row r="2" spans="1:12" s="7" customFormat="1" ht="52.5" customHeight="1" x14ac:dyDescent="0.35">
      <c r="A2" s="6"/>
      <c r="L2" s="10"/>
    </row>
    <row r="3" spans="1:12" s="7" customFormat="1" ht="23.25" x14ac:dyDescent="0.35">
      <c r="A3" s="6"/>
      <c r="L3" s="10"/>
    </row>
    <row r="4" spans="1:12" ht="23.25" customHeight="1" x14ac:dyDescent="0.2">
      <c r="B4" s="163" t="s">
        <v>154</v>
      </c>
      <c r="C4" s="163"/>
      <c r="D4" s="163"/>
      <c r="E4" s="163"/>
      <c r="F4" s="163"/>
      <c r="G4" s="163"/>
      <c r="H4" s="163"/>
      <c r="I4" s="163"/>
      <c r="J4" s="163"/>
      <c r="K4" s="163"/>
    </row>
    <row r="5" spans="1:12" ht="12.75" customHeight="1" x14ac:dyDescent="0.2">
      <c r="B5" s="163"/>
      <c r="C5" s="163"/>
      <c r="D5" s="163"/>
      <c r="E5" s="163"/>
      <c r="F5" s="163"/>
      <c r="G5" s="163"/>
      <c r="H5" s="163"/>
      <c r="I5" s="163"/>
      <c r="J5" s="163"/>
      <c r="K5" s="163"/>
    </row>
    <row r="6" spans="1:12" ht="12.75" customHeight="1" x14ac:dyDescent="0.2">
      <c r="B6" s="163"/>
      <c r="C6" s="163"/>
      <c r="D6" s="163"/>
      <c r="E6" s="163"/>
      <c r="F6" s="163"/>
      <c r="G6" s="163"/>
      <c r="H6" s="163"/>
      <c r="I6" s="163"/>
      <c r="J6" s="163"/>
      <c r="K6" s="163"/>
    </row>
    <row r="7" spans="1:12" ht="13.5" thickBot="1" x14ac:dyDescent="0.25"/>
    <row r="8" spans="1:12" ht="12.75" customHeight="1" x14ac:dyDescent="0.2">
      <c r="B8" s="129" t="s">
        <v>161</v>
      </c>
      <c r="C8" s="130"/>
      <c r="D8" s="130"/>
      <c r="E8" s="130"/>
      <c r="F8" s="130"/>
      <c r="G8" s="130"/>
      <c r="H8" s="130"/>
      <c r="I8" s="130"/>
      <c r="J8" s="130"/>
      <c r="K8" s="131"/>
    </row>
    <row r="9" spans="1:12" ht="12.75" customHeight="1" x14ac:dyDescent="0.2">
      <c r="B9" s="132"/>
      <c r="C9" s="133"/>
      <c r="D9" s="133"/>
      <c r="E9" s="133"/>
      <c r="F9" s="133"/>
      <c r="G9" s="133"/>
      <c r="H9" s="133"/>
      <c r="I9" s="133"/>
      <c r="J9" s="133"/>
      <c r="K9" s="134"/>
    </row>
    <row r="10" spans="1:12" ht="12.75" customHeight="1" x14ac:dyDescent="0.2">
      <c r="B10" s="132"/>
      <c r="C10" s="133"/>
      <c r="D10" s="133"/>
      <c r="E10" s="133"/>
      <c r="F10" s="133"/>
      <c r="G10" s="133"/>
      <c r="H10" s="133"/>
      <c r="I10" s="133"/>
      <c r="J10" s="133"/>
      <c r="K10" s="134"/>
    </row>
    <row r="11" spans="1:12" ht="12.75" customHeight="1" x14ac:dyDescent="0.2">
      <c r="B11" s="132"/>
      <c r="C11" s="133"/>
      <c r="D11" s="133"/>
      <c r="E11" s="133"/>
      <c r="F11" s="133"/>
      <c r="G11" s="133"/>
      <c r="H11" s="133"/>
      <c r="I11" s="133"/>
      <c r="J11" s="133"/>
      <c r="K11" s="134"/>
    </row>
    <row r="12" spans="1:12" ht="12.75" customHeight="1" x14ac:dyDescent="0.2">
      <c r="B12" s="132"/>
      <c r="C12" s="133"/>
      <c r="D12" s="133"/>
      <c r="E12" s="133"/>
      <c r="F12" s="133"/>
      <c r="G12" s="133"/>
      <c r="H12" s="133"/>
      <c r="I12" s="133"/>
      <c r="J12" s="133"/>
      <c r="K12" s="134"/>
    </row>
    <row r="13" spans="1:12" ht="12.75" customHeight="1" x14ac:dyDescent="0.2">
      <c r="B13" s="132"/>
      <c r="C13" s="133"/>
      <c r="D13" s="133"/>
      <c r="E13" s="133"/>
      <c r="F13" s="133"/>
      <c r="G13" s="133"/>
      <c r="H13" s="133"/>
      <c r="I13" s="133"/>
      <c r="J13" s="133"/>
      <c r="K13" s="134"/>
    </row>
    <row r="14" spans="1:12" ht="12.75" customHeight="1" x14ac:dyDescent="0.2">
      <c r="B14" s="132"/>
      <c r="C14" s="133"/>
      <c r="D14" s="133"/>
      <c r="E14" s="133"/>
      <c r="F14" s="133"/>
      <c r="G14" s="133"/>
      <c r="H14" s="133"/>
      <c r="I14" s="133"/>
      <c r="J14" s="133"/>
      <c r="K14" s="134"/>
    </row>
    <row r="15" spans="1:12" ht="12.75" customHeight="1" x14ac:dyDescent="0.2">
      <c r="B15" s="132"/>
      <c r="C15" s="133"/>
      <c r="D15" s="133"/>
      <c r="E15" s="133"/>
      <c r="F15" s="133"/>
      <c r="G15" s="133"/>
      <c r="H15" s="133"/>
      <c r="I15" s="133"/>
      <c r="J15" s="133"/>
      <c r="K15" s="134"/>
    </row>
    <row r="16" spans="1:12" ht="12.75" customHeight="1" x14ac:dyDescent="0.2">
      <c r="B16" s="132"/>
      <c r="C16" s="133"/>
      <c r="D16" s="133"/>
      <c r="E16" s="133"/>
      <c r="F16" s="133"/>
      <c r="G16" s="133"/>
      <c r="H16" s="133"/>
      <c r="I16" s="133"/>
      <c r="J16" s="133"/>
      <c r="K16" s="134"/>
    </row>
    <row r="17" spans="2:11" ht="13.5" customHeight="1" x14ac:dyDescent="0.2">
      <c r="B17" s="132"/>
      <c r="C17" s="133"/>
      <c r="D17" s="133"/>
      <c r="E17" s="133"/>
      <c r="F17" s="133"/>
      <c r="G17" s="133"/>
      <c r="H17" s="133"/>
      <c r="I17" s="133"/>
      <c r="J17" s="133"/>
      <c r="K17" s="134"/>
    </row>
    <row r="18" spans="2:11" ht="12.75" customHeight="1" x14ac:dyDescent="0.2">
      <c r="B18" s="132"/>
      <c r="C18" s="133"/>
      <c r="D18" s="133"/>
      <c r="E18" s="133"/>
      <c r="F18" s="133"/>
      <c r="G18" s="133"/>
      <c r="H18" s="133"/>
      <c r="I18" s="133"/>
      <c r="J18" s="133"/>
      <c r="K18" s="134"/>
    </row>
    <row r="19" spans="2:11" ht="12.75" customHeight="1" x14ac:dyDescent="0.2">
      <c r="B19" s="132"/>
      <c r="C19" s="133"/>
      <c r="D19" s="133"/>
      <c r="E19" s="133"/>
      <c r="F19" s="133"/>
      <c r="G19" s="133"/>
      <c r="H19" s="133"/>
      <c r="I19" s="133"/>
      <c r="J19" s="133"/>
      <c r="K19" s="134"/>
    </row>
    <row r="20" spans="2:11" ht="12.75" customHeight="1" x14ac:dyDescent="0.2">
      <c r="B20" s="132"/>
      <c r="C20" s="133"/>
      <c r="D20" s="133"/>
      <c r="E20" s="133"/>
      <c r="F20" s="133"/>
      <c r="G20" s="133"/>
      <c r="H20" s="133"/>
      <c r="I20" s="133"/>
      <c r="J20" s="133"/>
      <c r="K20" s="134"/>
    </row>
    <row r="21" spans="2:11" ht="12.75" customHeight="1" x14ac:dyDescent="0.2">
      <c r="B21" s="132"/>
      <c r="C21" s="133"/>
      <c r="D21" s="133"/>
      <c r="E21" s="133"/>
      <c r="F21" s="133"/>
      <c r="G21" s="133"/>
      <c r="H21" s="133"/>
      <c r="I21" s="133"/>
      <c r="J21" s="133"/>
      <c r="K21" s="134"/>
    </row>
    <row r="22" spans="2:11" ht="12.75" customHeight="1" thickBot="1" x14ac:dyDescent="0.25">
      <c r="B22" s="135"/>
      <c r="C22" s="136"/>
      <c r="D22" s="136"/>
      <c r="E22" s="136"/>
      <c r="F22" s="136"/>
      <c r="G22" s="136"/>
      <c r="H22" s="136"/>
      <c r="I22" s="136"/>
      <c r="J22" s="136"/>
      <c r="K22" s="137"/>
    </row>
    <row r="24" spans="2:11" ht="18" x14ac:dyDescent="0.25">
      <c r="C24" s="151" t="s">
        <v>86</v>
      </c>
      <c r="D24" s="151"/>
      <c r="E24" s="151"/>
      <c r="F24" s="151"/>
      <c r="G24" s="151"/>
      <c r="H24" s="151"/>
      <c r="I24" s="151"/>
      <c r="J24" s="151"/>
      <c r="K24" s="151"/>
    </row>
    <row r="25" spans="2:11" ht="18" x14ac:dyDescent="0.25">
      <c r="C25" s="151" t="s">
        <v>87</v>
      </c>
      <c r="D25" s="151"/>
      <c r="E25" s="151"/>
      <c r="F25" s="151"/>
      <c r="G25" s="151"/>
      <c r="H25" s="151"/>
      <c r="I25" s="151"/>
      <c r="J25" s="151"/>
      <c r="K25" s="151"/>
    </row>
    <row r="27" spans="2:11" ht="18" x14ac:dyDescent="0.25">
      <c r="C27" s="148" t="s">
        <v>82</v>
      </c>
      <c r="D27" s="148"/>
      <c r="E27" s="148"/>
      <c r="F27" s="148"/>
    </row>
    <row r="28" spans="2:11" ht="18" x14ac:dyDescent="0.25">
      <c r="C28" s="33" t="s">
        <v>83</v>
      </c>
      <c r="D28" s="33"/>
    </row>
    <row r="29" spans="2:11" ht="18" x14ac:dyDescent="0.25">
      <c r="C29" s="33" t="s">
        <v>84</v>
      </c>
      <c r="D29" s="33"/>
    </row>
    <row r="30" spans="2:11" ht="18" x14ac:dyDescent="0.25">
      <c r="C30" s="33" t="s">
        <v>85</v>
      </c>
      <c r="D30" s="33"/>
    </row>
    <row r="31" spans="2:11" ht="18" x14ac:dyDescent="0.25">
      <c r="C31" s="33"/>
      <c r="D31" s="33"/>
    </row>
    <row r="32" spans="2:11" ht="18" x14ac:dyDescent="0.25">
      <c r="C32" s="151" t="s">
        <v>95</v>
      </c>
      <c r="D32" s="151"/>
      <c r="E32" s="151"/>
      <c r="F32" s="151"/>
      <c r="G32" s="151"/>
      <c r="H32" s="151"/>
      <c r="I32" s="151"/>
      <c r="J32" s="151"/>
      <c r="K32" s="151"/>
    </row>
    <row r="34" spans="2:11" ht="18" x14ac:dyDescent="0.25">
      <c r="C34" s="164" t="s">
        <v>102</v>
      </c>
      <c r="D34" s="164"/>
    </row>
    <row r="35" spans="2:11" ht="18" x14ac:dyDescent="0.25">
      <c r="C35" s="34" t="s">
        <v>18</v>
      </c>
      <c r="D35" s="35">
        <v>60</v>
      </c>
    </row>
    <row r="36" spans="2:11" ht="18" x14ac:dyDescent="0.25">
      <c r="C36" s="34" t="s">
        <v>19</v>
      </c>
      <c r="D36" s="35" t="s">
        <v>163</v>
      </c>
    </row>
    <row r="37" spans="2:11" ht="18" x14ac:dyDescent="0.25">
      <c r="C37" s="34" t="s">
        <v>20</v>
      </c>
      <c r="D37" s="35" t="s">
        <v>162</v>
      </c>
    </row>
    <row r="38" spans="2:11" ht="18" x14ac:dyDescent="0.25">
      <c r="C38" s="34" t="s">
        <v>21</v>
      </c>
      <c r="D38" s="35" t="s">
        <v>29</v>
      </c>
    </row>
    <row r="40" spans="2:11" ht="18" x14ac:dyDescent="0.25">
      <c r="B40" s="5"/>
      <c r="C40" s="160" t="s">
        <v>15</v>
      </c>
      <c r="D40" s="160"/>
      <c r="E40" s="160"/>
      <c r="F40" s="14"/>
      <c r="G40" s="14"/>
      <c r="H40" s="14"/>
    </row>
    <row r="41" spans="2:11" ht="15.75" customHeight="1" x14ac:dyDescent="0.25">
      <c r="B41" s="5"/>
      <c r="C41" s="100" t="s">
        <v>25</v>
      </c>
      <c r="D41" s="154"/>
      <c r="E41" s="155"/>
      <c r="F41" s="18" t="s">
        <v>112</v>
      </c>
      <c r="G41" s="14"/>
      <c r="H41" s="14"/>
    </row>
    <row r="42" spans="2:11" ht="15.75" customHeight="1" x14ac:dyDescent="0.25">
      <c r="B42" s="5"/>
      <c r="C42" s="100" t="s">
        <v>24</v>
      </c>
      <c r="D42" s="154"/>
      <c r="E42" s="155"/>
      <c r="F42" s="18" t="s">
        <v>112</v>
      </c>
      <c r="G42" s="14"/>
      <c r="H42" s="14"/>
    </row>
    <row r="43" spans="2:11" ht="15.75" customHeight="1" x14ac:dyDescent="0.25">
      <c r="B43" s="8"/>
      <c r="C43" s="100" t="s">
        <v>62</v>
      </c>
      <c r="D43" s="154"/>
      <c r="E43" s="155"/>
      <c r="F43" s="18" t="s">
        <v>112</v>
      </c>
      <c r="G43" s="14"/>
      <c r="H43" s="14"/>
    </row>
    <row r="44" spans="2:11" ht="15.75" customHeight="1" x14ac:dyDescent="0.25">
      <c r="B44" s="11"/>
      <c r="C44" s="100" t="s">
        <v>63</v>
      </c>
      <c r="D44" s="154"/>
      <c r="E44" s="155"/>
      <c r="F44" s="18" t="s">
        <v>112</v>
      </c>
      <c r="G44" s="14"/>
      <c r="H44" s="14"/>
    </row>
    <row r="45" spans="2:11" ht="18" x14ac:dyDescent="0.25">
      <c r="C45" s="100" t="s">
        <v>64</v>
      </c>
      <c r="D45" s="154"/>
      <c r="E45" s="155"/>
      <c r="F45" s="18" t="s">
        <v>112</v>
      </c>
      <c r="G45" s="16"/>
      <c r="H45" s="14"/>
    </row>
    <row r="46" spans="2:11" ht="18" x14ac:dyDescent="0.25">
      <c r="C46" s="100" t="s">
        <v>65</v>
      </c>
      <c r="D46" s="154"/>
      <c r="E46" s="155"/>
      <c r="F46" s="18" t="s">
        <v>112</v>
      </c>
      <c r="G46" s="16"/>
      <c r="H46" s="14"/>
    </row>
    <row r="47" spans="2:11" ht="18" x14ac:dyDescent="0.25">
      <c r="C47" s="100" t="s">
        <v>59</v>
      </c>
      <c r="D47" s="161"/>
      <c r="E47" s="162"/>
      <c r="F47" s="18" t="s">
        <v>112</v>
      </c>
      <c r="G47" s="16"/>
      <c r="H47" s="14"/>
    </row>
    <row r="48" spans="2:11" ht="15.75" customHeight="1" x14ac:dyDescent="0.2">
      <c r="C48" s="156" t="s">
        <v>76</v>
      </c>
      <c r="D48" s="149"/>
      <c r="E48" s="149"/>
      <c r="F48" s="149"/>
      <c r="G48" s="149"/>
      <c r="H48" s="149"/>
      <c r="I48" s="149"/>
      <c r="J48" s="152" t="s">
        <v>113</v>
      </c>
      <c r="K48" s="153"/>
    </row>
    <row r="49" spans="3:19" ht="15.75" customHeight="1" x14ac:dyDescent="0.2">
      <c r="C49" s="157"/>
      <c r="D49" s="149"/>
      <c r="E49" s="149"/>
      <c r="F49" s="149"/>
      <c r="G49" s="149"/>
      <c r="H49" s="149"/>
      <c r="I49" s="149"/>
      <c r="J49" s="152"/>
      <c r="K49" s="153"/>
    </row>
    <row r="50" spans="3:19" ht="15.75" x14ac:dyDescent="0.25">
      <c r="C50" s="13"/>
      <c r="D50" s="14"/>
      <c r="E50" s="14"/>
      <c r="G50" s="16"/>
      <c r="H50" s="14"/>
    </row>
    <row r="51" spans="3:19" ht="18" x14ac:dyDescent="0.25">
      <c r="C51" s="160" t="s">
        <v>60</v>
      </c>
      <c r="D51" s="160"/>
      <c r="E51" s="160"/>
      <c r="G51" s="16"/>
      <c r="H51" s="14"/>
    </row>
    <row r="52" spans="3:19" ht="18" x14ac:dyDescent="0.25">
      <c r="C52" s="100" t="s">
        <v>22</v>
      </c>
      <c r="D52" s="154"/>
      <c r="E52" s="155"/>
      <c r="F52" s="18" t="s">
        <v>114</v>
      </c>
      <c r="G52" s="18"/>
      <c r="H52" s="18"/>
    </row>
    <row r="53" spans="3:19" ht="18" x14ac:dyDescent="0.25">
      <c r="C53" s="100" t="s">
        <v>23</v>
      </c>
      <c r="D53" s="154"/>
      <c r="E53" s="155"/>
      <c r="F53" s="18" t="s">
        <v>114</v>
      </c>
      <c r="G53" s="18"/>
      <c r="H53" s="18"/>
    </row>
    <row r="54" spans="3:19" ht="18" x14ac:dyDescent="0.25">
      <c r="C54" s="100" t="s">
        <v>61</v>
      </c>
      <c r="D54" s="154"/>
      <c r="E54" s="155"/>
      <c r="F54" s="51" t="s">
        <v>115</v>
      </c>
      <c r="G54" s="51"/>
      <c r="H54" s="51"/>
      <c r="R54" s="30" t="s">
        <v>68</v>
      </c>
      <c r="S54" s="30" t="s">
        <v>69</v>
      </c>
    </row>
    <row r="55" spans="3:19" ht="18" x14ac:dyDescent="0.25">
      <c r="C55" s="100" t="s">
        <v>67</v>
      </c>
      <c r="D55" s="154"/>
      <c r="E55" s="155"/>
      <c r="F55" s="51" t="s">
        <v>115</v>
      </c>
      <c r="G55" s="51"/>
      <c r="H55" s="51"/>
      <c r="R55" s="12" t="s">
        <v>70</v>
      </c>
      <c r="S55" s="12" t="s">
        <v>70</v>
      </c>
    </row>
    <row r="56" spans="3:19" ht="18" x14ac:dyDescent="0.25">
      <c r="C56" s="100" t="s">
        <v>75</v>
      </c>
      <c r="D56" s="154"/>
      <c r="E56" s="155"/>
      <c r="F56" s="18" t="s">
        <v>116</v>
      </c>
      <c r="G56" s="16"/>
      <c r="H56" s="14"/>
      <c r="R56" s="12" t="s">
        <v>71</v>
      </c>
      <c r="S56" s="12" t="s">
        <v>72</v>
      </c>
    </row>
    <row r="57" spans="3:19" x14ac:dyDescent="0.2">
      <c r="C57" s="158" t="s">
        <v>77</v>
      </c>
      <c r="D57" s="149"/>
      <c r="E57" s="149"/>
      <c r="F57" s="149"/>
      <c r="G57" s="149"/>
      <c r="H57" s="149"/>
      <c r="I57" s="149"/>
      <c r="J57" s="152" t="s">
        <v>117</v>
      </c>
      <c r="K57" s="153"/>
      <c r="R57" s="31" t="s">
        <v>73</v>
      </c>
      <c r="S57" s="31" t="s">
        <v>71</v>
      </c>
    </row>
    <row r="58" spans="3:19" ht="15.75" customHeight="1" x14ac:dyDescent="0.2">
      <c r="C58" s="159"/>
      <c r="D58" s="149"/>
      <c r="E58" s="149"/>
      <c r="F58" s="149"/>
      <c r="G58" s="149"/>
      <c r="H58" s="149"/>
      <c r="I58" s="149"/>
      <c r="J58" s="152"/>
      <c r="K58" s="153"/>
      <c r="R58" s="31" t="s">
        <v>111</v>
      </c>
      <c r="S58" s="31" t="s">
        <v>73</v>
      </c>
    </row>
    <row r="59" spans="3:19" ht="15.75" customHeight="1" x14ac:dyDescent="0.25">
      <c r="C59" s="32"/>
      <c r="D59" s="14"/>
      <c r="E59" s="14"/>
      <c r="G59" s="16"/>
      <c r="H59" s="14"/>
      <c r="S59" s="31" t="s">
        <v>74</v>
      </c>
    </row>
    <row r="60" spans="3:19" ht="16.5" x14ac:dyDescent="0.25">
      <c r="C60" s="36" t="s">
        <v>78</v>
      </c>
      <c r="D60" s="18"/>
      <c r="E60" s="18"/>
      <c r="F60" s="18"/>
      <c r="G60" s="18"/>
      <c r="H60" s="18"/>
      <c r="I60" s="18"/>
      <c r="J60" s="18"/>
      <c r="K60" s="14"/>
    </row>
    <row r="61" spans="3:19" ht="16.5" x14ac:dyDescent="0.25">
      <c r="C61" s="37" t="s">
        <v>79</v>
      </c>
      <c r="D61" s="18"/>
      <c r="E61" s="18"/>
      <c r="F61" s="18"/>
      <c r="G61" s="18"/>
      <c r="H61" s="18"/>
      <c r="I61" s="18"/>
      <c r="J61" s="18"/>
      <c r="K61" s="14"/>
    </row>
    <row r="62" spans="3:19" ht="16.5" x14ac:dyDescent="0.25">
      <c r="C62" s="37" t="s">
        <v>80</v>
      </c>
      <c r="D62" s="18"/>
      <c r="E62" s="18"/>
      <c r="F62" s="18"/>
      <c r="G62" s="18"/>
      <c r="H62" s="18"/>
      <c r="I62" s="18"/>
      <c r="J62" s="18"/>
      <c r="K62" s="14"/>
    </row>
    <row r="63" spans="3:19" ht="16.5" x14ac:dyDescent="0.25">
      <c r="C63" s="37" t="s">
        <v>81</v>
      </c>
      <c r="D63" s="18"/>
      <c r="E63" s="18"/>
      <c r="F63" s="18"/>
      <c r="G63" s="18"/>
      <c r="H63" s="18"/>
      <c r="I63" s="18"/>
      <c r="J63" s="18"/>
      <c r="K63" s="14"/>
    </row>
    <row r="65" spans="3:15" ht="18" x14ac:dyDescent="0.25">
      <c r="C65" s="148" t="s">
        <v>16</v>
      </c>
      <c r="D65" s="148"/>
      <c r="E65" s="14"/>
      <c r="F65" s="14"/>
      <c r="G65" s="14"/>
      <c r="H65" s="14"/>
      <c r="I65" s="14"/>
      <c r="J65" s="14"/>
    </row>
    <row r="66" spans="3:15" ht="18" x14ac:dyDescent="0.25">
      <c r="C66" s="101" t="s">
        <v>7</v>
      </c>
      <c r="D66" s="101" t="s">
        <v>17</v>
      </c>
      <c r="E66" s="14"/>
      <c r="F66" s="14"/>
      <c r="G66" s="14"/>
      <c r="H66" s="14"/>
      <c r="I66" s="14"/>
      <c r="J66" s="14"/>
      <c r="N66" s="12" t="s">
        <v>66</v>
      </c>
      <c r="O66" s="12">
        <v>0</v>
      </c>
    </row>
    <row r="67" spans="3:15" ht="18" x14ac:dyDescent="0.25">
      <c r="C67" s="102"/>
      <c r="D67" s="42">
        <f>IFERROR(VLOOKUP(C67,$N$66:$O$74,2,0),"ENTER QTY")</f>
        <v>0</v>
      </c>
      <c r="E67" s="14"/>
      <c r="F67" s="14"/>
      <c r="G67" s="14"/>
      <c r="H67" s="14"/>
      <c r="I67" s="14"/>
      <c r="J67" s="14"/>
      <c r="N67" s="5">
        <v>0</v>
      </c>
      <c r="O67" s="5">
        <v>0</v>
      </c>
    </row>
    <row r="68" spans="3:15" ht="15" x14ac:dyDescent="0.2">
      <c r="C68" s="14"/>
      <c r="D68" s="14"/>
      <c r="E68" s="14"/>
      <c r="F68" s="14"/>
      <c r="G68" s="14"/>
      <c r="H68" s="14"/>
      <c r="I68" s="14"/>
      <c r="J68" s="14"/>
      <c r="N68" s="5">
        <v>1</v>
      </c>
      <c r="O68" s="5">
        <v>60</v>
      </c>
    </row>
    <row r="69" spans="3:15" ht="15" x14ac:dyDescent="0.2">
      <c r="C69" s="17"/>
      <c r="D69" s="14"/>
      <c r="E69" s="14"/>
      <c r="F69" s="14"/>
      <c r="G69" s="14"/>
      <c r="H69" s="14"/>
      <c r="I69" s="14"/>
      <c r="J69" s="14"/>
      <c r="N69" s="5">
        <v>2</v>
      </c>
      <c r="O69" s="5">
        <v>100</v>
      </c>
    </row>
    <row r="70" spans="3:15" ht="20.25" x14ac:dyDescent="0.3">
      <c r="C70" s="23" t="s">
        <v>9</v>
      </c>
      <c r="D70" s="24"/>
      <c r="E70" s="150">
        <f>D67</f>
        <v>0</v>
      </c>
      <c r="F70" s="150"/>
      <c r="G70" s="23" t="s">
        <v>164</v>
      </c>
      <c r="H70" s="25"/>
      <c r="I70" s="25"/>
      <c r="J70" s="25"/>
      <c r="K70" s="25"/>
      <c r="N70" s="5">
        <v>3</v>
      </c>
      <c r="O70" s="5">
        <v>135</v>
      </c>
    </row>
    <row r="71" spans="3:15" ht="20.25" x14ac:dyDescent="0.3">
      <c r="C71" s="23" t="s">
        <v>165</v>
      </c>
      <c r="D71" s="24"/>
      <c r="E71" s="24"/>
      <c r="F71" s="24"/>
      <c r="G71" s="25"/>
      <c r="H71" s="25"/>
      <c r="I71" s="25"/>
      <c r="J71" s="25"/>
      <c r="K71" s="25"/>
      <c r="N71" s="12">
        <v>4</v>
      </c>
      <c r="O71" s="12">
        <v>160</v>
      </c>
    </row>
    <row r="72" spans="3:15" ht="20.25" x14ac:dyDescent="0.3">
      <c r="C72" s="23" t="s">
        <v>166</v>
      </c>
      <c r="N72" s="12">
        <v>5</v>
      </c>
      <c r="O72" s="12">
        <v>200</v>
      </c>
    </row>
    <row r="73" spans="3:15" ht="20.25" x14ac:dyDescent="0.3">
      <c r="C73" s="23"/>
      <c r="D73" s="25"/>
      <c r="E73" s="25"/>
      <c r="F73" s="25"/>
      <c r="G73" s="25"/>
      <c r="H73" s="25"/>
      <c r="I73" s="25"/>
      <c r="J73" s="25"/>
      <c r="K73" s="25"/>
      <c r="N73" s="12">
        <v>6</v>
      </c>
      <c r="O73" s="12">
        <v>240</v>
      </c>
    </row>
    <row r="74" spans="3:15" x14ac:dyDescent="0.2">
      <c r="L74" s="5"/>
      <c r="N74" s="12">
        <v>7</v>
      </c>
      <c r="O74" s="12">
        <v>280</v>
      </c>
    </row>
    <row r="75" spans="3:15" x14ac:dyDescent="0.2">
      <c r="N75" s="12">
        <v>8</v>
      </c>
      <c r="O75" s="12">
        <v>320</v>
      </c>
    </row>
  </sheetData>
  <sheetProtection algorithmName="SHA-512" hashValue="UGbIWB02P6ax/U8itnnO1TVUgyQ7+TIX7b5BnTAvThbrr/+lFWT3dVovwRDdCkEsuDW6USz4yPaXDE/NnBb8hw==" saltValue="W9APK1fhXHRU2R6aunXLvQ==" spinCount="100000" sheet="1" selectLockedCells="1"/>
  <mergeCells count="29">
    <mergeCell ref="D52:E52"/>
    <mergeCell ref="D53:E53"/>
    <mergeCell ref="D54:E54"/>
    <mergeCell ref="B4:K6"/>
    <mergeCell ref="B8:K22"/>
    <mergeCell ref="D41:E41"/>
    <mergeCell ref="D42:E42"/>
    <mergeCell ref="D43:E43"/>
    <mergeCell ref="D44:E44"/>
    <mergeCell ref="C25:K25"/>
    <mergeCell ref="C24:K24"/>
    <mergeCell ref="C34:D34"/>
    <mergeCell ref="C40:E40"/>
    <mergeCell ref="C65:D65"/>
    <mergeCell ref="C27:F27"/>
    <mergeCell ref="D48:I49"/>
    <mergeCell ref="D57:I58"/>
    <mergeCell ref="E70:F70"/>
    <mergeCell ref="C32:K32"/>
    <mergeCell ref="J48:K49"/>
    <mergeCell ref="J57:K58"/>
    <mergeCell ref="D55:E55"/>
    <mergeCell ref="D56:E56"/>
    <mergeCell ref="C48:C49"/>
    <mergeCell ref="C57:C58"/>
    <mergeCell ref="C51:E51"/>
    <mergeCell ref="D45:E45"/>
    <mergeCell ref="D46:E46"/>
    <mergeCell ref="D47:E47"/>
  </mergeCells>
  <dataValidations count="3">
    <dataValidation type="list" allowBlank="1" showInputMessage="1" showErrorMessage="1" sqref="D54:E54" xr:uid="{00000000-0002-0000-0200-000000000000}">
      <formula1>$R$55:$R$58</formula1>
    </dataValidation>
    <dataValidation type="list" allowBlank="1" showInputMessage="1" showErrorMessage="1" sqref="D55:E55" xr:uid="{00000000-0002-0000-0200-000001000000}">
      <formula1>$S$55:$S$59</formula1>
    </dataValidation>
    <dataValidation type="list" allowBlank="1" showInputMessage="1" showErrorMessage="1" sqref="C67" xr:uid="{00000000-0002-0000-0200-000002000000}">
      <formula1>$N$66:$N$74</formula1>
    </dataValidation>
  </dataValidations>
  <printOptions horizontalCentered="1"/>
  <pageMargins left="0.15748031496062992" right="0.15748031496062992" top="0.19685039370078741" bottom="0.27559055118110237" header="0.15748031496062992" footer="0.15748031496062992"/>
  <pageSetup paperSize="9" scale="66" orientation="portrait" r:id="rId1"/>
  <headerFooter alignWithMargins="0">
    <oddFooter>&amp;C&amp;F&amp;R&amp;A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T76"/>
  <sheetViews>
    <sheetView showGridLines="0" view="pageBreakPreview" zoomScaleNormal="70" zoomScaleSheetLayoutView="100" workbookViewId="0">
      <selection activeCell="D42" sqref="D42:G42"/>
    </sheetView>
  </sheetViews>
  <sheetFormatPr defaultRowHeight="12.75" x14ac:dyDescent="0.2"/>
  <cols>
    <col min="1" max="1" width="0.85546875" style="6" customWidth="1"/>
    <col min="2" max="2" width="2.7109375" style="6" customWidth="1"/>
    <col min="3" max="3" width="36.140625" style="5" customWidth="1"/>
    <col min="4" max="4" width="22.42578125" style="5" customWidth="1"/>
    <col min="5" max="5" width="14.28515625" style="5" customWidth="1"/>
    <col min="6" max="6" width="5.140625" style="5" customWidth="1"/>
    <col min="7" max="7" width="12" style="5" customWidth="1"/>
    <col min="8" max="8" width="14.28515625" style="5" customWidth="1"/>
    <col min="9" max="9" width="11.5703125" style="5" customWidth="1"/>
    <col min="10" max="10" width="13.85546875" style="5" customWidth="1"/>
    <col min="11" max="11" width="16.140625" style="5" bestFit="1" customWidth="1"/>
    <col min="12" max="12" width="1.42578125" style="6" customWidth="1"/>
    <col min="13" max="13" width="255.42578125" style="5" customWidth="1"/>
    <col min="14" max="14" width="2.85546875" style="5" bestFit="1" customWidth="1"/>
    <col min="15" max="15" width="9.140625" style="5"/>
    <col min="16" max="16" width="20.7109375" style="5" bestFit="1" customWidth="1"/>
    <col min="17" max="16384" width="9.140625" style="5"/>
  </cols>
  <sheetData>
    <row r="1" spans="1:12" ht="8.25" customHeight="1" x14ac:dyDescent="0.25">
      <c r="A1" s="1"/>
      <c r="B1" s="1"/>
      <c r="C1" s="2"/>
      <c r="D1" s="2"/>
      <c r="E1" s="3"/>
      <c r="F1" s="4"/>
      <c r="G1" s="4"/>
      <c r="H1" s="4"/>
      <c r="I1" s="4"/>
      <c r="J1" s="4"/>
      <c r="K1" s="4"/>
      <c r="L1" s="4"/>
    </row>
    <row r="2" spans="1:12" s="7" customFormat="1" ht="52.5" customHeight="1" x14ac:dyDescent="0.35">
      <c r="A2" s="6"/>
      <c r="L2" s="10"/>
    </row>
    <row r="3" spans="1:12" s="7" customFormat="1" ht="23.25" x14ac:dyDescent="0.35">
      <c r="A3" s="6"/>
      <c r="L3" s="10"/>
    </row>
    <row r="4" spans="1:12" ht="23.25" customHeight="1" x14ac:dyDescent="0.2">
      <c r="B4" s="163" t="s">
        <v>189</v>
      </c>
      <c r="C4" s="163"/>
      <c r="D4" s="163"/>
      <c r="E4" s="163"/>
      <c r="F4" s="163"/>
      <c r="G4" s="163"/>
      <c r="H4" s="163"/>
      <c r="I4" s="163"/>
      <c r="J4" s="163"/>
      <c r="K4" s="163"/>
    </row>
    <row r="5" spans="1:12" ht="12.75" customHeight="1" x14ac:dyDescent="0.2">
      <c r="B5" s="163"/>
      <c r="C5" s="163"/>
      <c r="D5" s="163"/>
      <c r="E5" s="163"/>
      <c r="F5" s="163"/>
      <c r="G5" s="163"/>
      <c r="H5" s="163"/>
      <c r="I5" s="163"/>
      <c r="J5" s="163"/>
      <c r="K5" s="163"/>
    </row>
    <row r="6" spans="1:12" ht="12.75" customHeight="1" x14ac:dyDescent="0.2">
      <c r="B6" s="163"/>
      <c r="C6" s="163"/>
      <c r="D6" s="163"/>
      <c r="E6" s="163"/>
      <c r="F6" s="163"/>
      <c r="G6" s="163"/>
      <c r="H6" s="163"/>
      <c r="I6" s="163"/>
      <c r="J6" s="163"/>
      <c r="K6" s="163"/>
    </row>
    <row r="7" spans="1:12" ht="13.5" thickBot="1" x14ac:dyDescent="0.25"/>
    <row r="8" spans="1:12" ht="12.75" customHeight="1" x14ac:dyDescent="0.2">
      <c r="B8" s="129" t="s">
        <v>188</v>
      </c>
      <c r="C8" s="130"/>
      <c r="D8" s="130"/>
      <c r="E8" s="130"/>
      <c r="F8" s="130"/>
      <c r="G8" s="130"/>
      <c r="H8" s="130"/>
      <c r="I8" s="130"/>
      <c r="J8" s="130"/>
      <c r="K8" s="131"/>
    </row>
    <row r="9" spans="1:12" ht="12.75" customHeight="1" x14ac:dyDescent="0.2">
      <c r="B9" s="132"/>
      <c r="C9" s="133"/>
      <c r="D9" s="133"/>
      <c r="E9" s="133"/>
      <c r="F9" s="133"/>
      <c r="G9" s="133"/>
      <c r="H9" s="133"/>
      <c r="I9" s="133"/>
      <c r="J9" s="133"/>
      <c r="K9" s="134"/>
    </row>
    <row r="10" spans="1:12" ht="12.75" customHeight="1" x14ac:dyDescent="0.2">
      <c r="B10" s="132"/>
      <c r="C10" s="133"/>
      <c r="D10" s="133"/>
      <c r="E10" s="133"/>
      <c r="F10" s="133"/>
      <c r="G10" s="133"/>
      <c r="H10" s="133"/>
      <c r="I10" s="133"/>
      <c r="J10" s="133"/>
      <c r="K10" s="134"/>
    </row>
    <row r="11" spans="1:12" ht="12.75" customHeight="1" x14ac:dyDescent="0.2">
      <c r="B11" s="132"/>
      <c r="C11" s="133"/>
      <c r="D11" s="133"/>
      <c r="E11" s="133"/>
      <c r="F11" s="133"/>
      <c r="G11" s="133"/>
      <c r="H11" s="133"/>
      <c r="I11" s="133"/>
      <c r="J11" s="133"/>
      <c r="K11" s="134"/>
    </row>
    <row r="12" spans="1:12" ht="12.75" customHeight="1" x14ac:dyDescent="0.2">
      <c r="B12" s="132"/>
      <c r="C12" s="133"/>
      <c r="D12" s="133"/>
      <c r="E12" s="133"/>
      <c r="F12" s="133"/>
      <c r="G12" s="133"/>
      <c r="H12" s="133"/>
      <c r="I12" s="133"/>
      <c r="J12" s="133"/>
      <c r="K12" s="134"/>
    </row>
    <row r="13" spans="1:12" ht="12.75" customHeight="1" x14ac:dyDescent="0.2">
      <c r="B13" s="132"/>
      <c r="C13" s="133"/>
      <c r="D13" s="133"/>
      <c r="E13" s="133"/>
      <c r="F13" s="133"/>
      <c r="G13" s="133"/>
      <c r="H13" s="133"/>
      <c r="I13" s="133"/>
      <c r="J13" s="133"/>
      <c r="K13" s="134"/>
    </row>
    <row r="14" spans="1:12" ht="12.75" customHeight="1" x14ac:dyDescent="0.2">
      <c r="B14" s="132"/>
      <c r="C14" s="133"/>
      <c r="D14" s="133"/>
      <c r="E14" s="133"/>
      <c r="F14" s="133"/>
      <c r="G14" s="133"/>
      <c r="H14" s="133"/>
      <c r="I14" s="133"/>
      <c r="J14" s="133"/>
      <c r="K14" s="134"/>
    </row>
    <row r="15" spans="1:12" ht="12.75" customHeight="1" x14ac:dyDescent="0.2">
      <c r="B15" s="132"/>
      <c r="C15" s="133"/>
      <c r="D15" s="133"/>
      <c r="E15" s="133"/>
      <c r="F15" s="133"/>
      <c r="G15" s="133"/>
      <c r="H15" s="133"/>
      <c r="I15" s="133"/>
      <c r="J15" s="133"/>
      <c r="K15" s="134"/>
    </row>
    <row r="16" spans="1:12" ht="12.75" customHeight="1" x14ac:dyDescent="0.2">
      <c r="B16" s="132"/>
      <c r="C16" s="133"/>
      <c r="D16" s="133"/>
      <c r="E16" s="133"/>
      <c r="F16" s="133"/>
      <c r="G16" s="133"/>
      <c r="H16" s="133"/>
      <c r="I16" s="133"/>
      <c r="J16" s="133"/>
      <c r="K16" s="134"/>
    </row>
    <row r="17" spans="2:19" ht="13.5" customHeight="1" x14ac:dyDescent="0.2">
      <c r="B17" s="132"/>
      <c r="C17" s="133"/>
      <c r="D17" s="133"/>
      <c r="E17" s="133"/>
      <c r="F17" s="133"/>
      <c r="G17" s="133"/>
      <c r="H17" s="133"/>
      <c r="I17" s="133"/>
      <c r="J17" s="133"/>
      <c r="K17" s="134"/>
    </row>
    <row r="18" spans="2:19" ht="12.75" customHeight="1" x14ac:dyDescent="0.2">
      <c r="B18" s="132"/>
      <c r="C18" s="133"/>
      <c r="D18" s="133"/>
      <c r="E18" s="133"/>
      <c r="F18" s="133"/>
      <c r="G18" s="133"/>
      <c r="H18" s="133"/>
      <c r="I18" s="133"/>
      <c r="J18" s="133"/>
      <c r="K18" s="134"/>
    </row>
    <row r="19" spans="2:19" ht="12.75" customHeight="1" x14ac:dyDescent="0.2">
      <c r="B19" s="132"/>
      <c r="C19" s="133"/>
      <c r="D19" s="133"/>
      <c r="E19" s="133"/>
      <c r="F19" s="133"/>
      <c r="G19" s="133"/>
      <c r="H19" s="133"/>
      <c r="I19" s="133"/>
      <c r="J19" s="133"/>
      <c r="K19" s="134"/>
    </row>
    <row r="20" spans="2:19" ht="12.75" customHeight="1" x14ac:dyDescent="0.2">
      <c r="B20" s="132"/>
      <c r="C20" s="133"/>
      <c r="D20" s="133"/>
      <c r="E20" s="133"/>
      <c r="F20" s="133"/>
      <c r="G20" s="133"/>
      <c r="H20" s="133"/>
      <c r="I20" s="133"/>
      <c r="J20" s="133"/>
      <c r="K20" s="134"/>
    </row>
    <row r="21" spans="2:19" ht="12.75" customHeight="1" x14ac:dyDescent="0.2">
      <c r="B21" s="132"/>
      <c r="C21" s="133"/>
      <c r="D21" s="133"/>
      <c r="E21" s="133"/>
      <c r="F21" s="133"/>
      <c r="G21" s="133"/>
      <c r="H21" s="133"/>
      <c r="I21" s="133"/>
      <c r="J21" s="133"/>
      <c r="K21" s="134"/>
    </row>
    <row r="22" spans="2:19" ht="12.75" customHeight="1" thickBot="1" x14ac:dyDescent="0.25">
      <c r="B22" s="135"/>
      <c r="C22" s="136"/>
      <c r="D22" s="136"/>
      <c r="E22" s="136"/>
      <c r="F22" s="136"/>
      <c r="G22" s="136"/>
      <c r="H22" s="136"/>
      <c r="I22" s="136"/>
      <c r="J22" s="136"/>
      <c r="K22" s="137"/>
    </row>
    <row r="24" spans="2:19" s="6" customFormat="1" ht="18" x14ac:dyDescent="0.25">
      <c r="C24" s="151" t="s">
        <v>177</v>
      </c>
      <c r="D24" s="151"/>
      <c r="E24" s="151"/>
      <c r="F24" s="151"/>
      <c r="G24" s="151"/>
      <c r="H24" s="151"/>
      <c r="I24" s="151"/>
      <c r="J24" s="151"/>
      <c r="K24" s="151"/>
      <c r="M24" s="5"/>
      <c r="N24" s="5"/>
      <c r="O24" s="5"/>
      <c r="P24" s="5"/>
      <c r="Q24" s="5"/>
      <c r="R24" s="5"/>
      <c r="S24" s="5"/>
    </row>
    <row r="25" spans="2:19" s="6" customFormat="1" ht="18" x14ac:dyDescent="0.25">
      <c r="C25" s="151" t="s">
        <v>89</v>
      </c>
      <c r="D25" s="151"/>
      <c r="E25" s="151"/>
      <c r="F25" s="151"/>
      <c r="G25" s="151"/>
      <c r="H25" s="151"/>
      <c r="I25" s="151"/>
      <c r="J25" s="151"/>
      <c r="K25" s="151"/>
      <c r="M25" s="5"/>
      <c r="N25" s="5"/>
      <c r="O25" s="5"/>
      <c r="P25" s="5"/>
      <c r="Q25" s="5"/>
      <c r="R25" s="5"/>
      <c r="S25" s="5"/>
    </row>
    <row r="26" spans="2:19" s="6" customFormat="1" ht="18" x14ac:dyDescent="0.25">
      <c r="C26" s="151" t="s">
        <v>150</v>
      </c>
      <c r="D26" s="151"/>
      <c r="E26" s="151"/>
      <c r="F26" s="151"/>
      <c r="G26" s="151"/>
      <c r="H26" s="151"/>
      <c r="I26" s="151"/>
      <c r="J26" s="151"/>
      <c r="K26" s="151"/>
      <c r="M26" s="5"/>
      <c r="N26" s="5"/>
      <c r="O26" s="5"/>
      <c r="P26" s="5"/>
      <c r="Q26" s="5"/>
      <c r="R26" s="5"/>
      <c r="S26" s="5"/>
    </row>
    <row r="27" spans="2:19" s="6" customFormat="1" ht="18" customHeight="1" x14ac:dyDescent="0.25">
      <c r="C27" s="169" t="s">
        <v>151</v>
      </c>
      <c r="D27" s="169"/>
      <c r="E27" s="169"/>
      <c r="F27" s="169"/>
      <c r="G27" s="169"/>
      <c r="H27" s="169"/>
      <c r="I27" s="169"/>
      <c r="J27" s="169"/>
      <c r="K27" s="169"/>
      <c r="M27" s="5"/>
      <c r="N27" s="5"/>
      <c r="O27" s="5"/>
      <c r="P27" s="5"/>
      <c r="Q27" s="5"/>
      <c r="R27" s="5"/>
      <c r="S27" s="5"/>
    </row>
    <row r="28" spans="2:19" s="6" customFormat="1" ht="18" customHeight="1" x14ac:dyDescent="0.25">
      <c r="C28" s="169" t="s">
        <v>178</v>
      </c>
      <c r="D28" s="169"/>
      <c r="E28" s="169"/>
      <c r="F28" s="169"/>
      <c r="G28" s="169"/>
      <c r="H28" s="169"/>
      <c r="I28" s="169"/>
      <c r="J28" s="169"/>
      <c r="K28" s="169"/>
      <c r="M28" s="12"/>
      <c r="N28" s="5"/>
      <c r="O28" s="5"/>
      <c r="P28" s="5"/>
      <c r="Q28" s="5"/>
      <c r="R28" s="5"/>
      <c r="S28" s="5"/>
    </row>
    <row r="30" spans="2:19" ht="26.25" x14ac:dyDescent="0.4">
      <c r="C30" s="142" t="s">
        <v>93</v>
      </c>
      <c r="D30" s="142"/>
      <c r="E30" s="142"/>
      <c r="F30" s="142"/>
      <c r="G30" s="142"/>
      <c r="H30" s="142"/>
      <c r="I30" s="142"/>
      <c r="J30" s="142"/>
      <c r="K30" s="142"/>
    </row>
    <row r="31" spans="2:19" s="6" customFormat="1" ht="5.25" customHeight="1" x14ac:dyDescent="0.25">
      <c r="C31" s="13"/>
      <c r="D31" s="14"/>
      <c r="E31" s="14"/>
      <c r="F31" s="14"/>
      <c r="G31" s="14"/>
      <c r="H31" s="14"/>
      <c r="I31" s="5"/>
      <c r="J31" s="5"/>
      <c r="K31" s="5"/>
      <c r="M31" s="5"/>
      <c r="N31" s="5"/>
      <c r="O31" s="5"/>
      <c r="P31" s="5"/>
      <c r="Q31" s="5"/>
      <c r="R31" s="5"/>
      <c r="S31" s="5"/>
    </row>
    <row r="32" spans="2:19" s="6" customFormat="1" ht="23.25" x14ac:dyDescent="0.35">
      <c r="C32" s="141" t="s">
        <v>118</v>
      </c>
      <c r="D32" s="141"/>
      <c r="E32" s="141"/>
      <c r="F32" s="141"/>
      <c r="G32" s="141"/>
      <c r="H32" s="141"/>
      <c r="I32" s="141"/>
      <c r="J32" s="141"/>
      <c r="K32" s="141"/>
      <c r="M32" s="5"/>
      <c r="N32" s="5"/>
      <c r="O32" s="5"/>
      <c r="P32" s="5"/>
      <c r="Q32" s="5"/>
      <c r="R32" s="5"/>
      <c r="S32" s="5"/>
    </row>
    <row r="33" spans="2:20" s="6" customFormat="1" ht="15.75" x14ac:dyDescent="0.25">
      <c r="C33" s="13"/>
      <c r="D33" s="14"/>
      <c r="E33" s="14"/>
      <c r="F33" s="14"/>
      <c r="G33" s="14"/>
      <c r="H33" s="14"/>
      <c r="I33" s="5"/>
      <c r="J33" s="5"/>
      <c r="K33" s="5"/>
      <c r="M33" s="5"/>
      <c r="N33" s="5"/>
      <c r="O33" s="5"/>
      <c r="P33" s="5"/>
      <c r="Q33" s="5"/>
      <c r="R33" s="5"/>
      <c r="S33" s="5"/>
    </row>
    <row r="34" spans="2:20" s="6" customFormat="1" ht="15.75" x14ac:dyDescent="0.25">
      <c r="C34" s="13" t="s">
        <v>156</v>
      </c>
      <c r="D34" s="14"/>
      <c r="E34" s="14"/>
      <c r="F34" s="5"/>
      <c r="G34" s="16" t="s">
        <v>157</v>
      </c>
      <c r="H34" s="14"/>
      <c r="I34" s="5"/>
      <c r="J34" s="5"/>
      <c r="K34" s="5"/>
      <c r="M34" s="5"/>
      <c r="N34" s="5"/>
      <c r="O34" s="5"/>
      <c r="P34" s="5"/>
      <c r="Q34" s="5"/>
      <c r="R34" s="5"/>
      <c r="S34" s="5"/>
    </row>
    <row r="35" spans="2:20" ht="15" x14ac:dyDescent="0.2">
      <c r="C35" s="14"/>
      <c r="D35" s="14"/>
      <c r="E35" s="14"/>
      <c r="F35" s="14"/>
      <c r="G35" s="14"/>
      <c r="H35" s="14"/>
    </row>
    <row r="36" spans="2:20" s="6" customFormat="1" ht="15.75" x14ac:dyDescent="0.25">
      <c r="C36" s="94" t="s">
        <v>1</v>
      </c>
      <c r="D36" s="94" t="s">
        <v>2</v>
      </c>
      <c r="E36" s="14"/>
      <c r="F36" s="14"/>
      <c r="G36" s="94" t="s">
        <v>1</v>
      </c>
      <c r="H36" s="94" t="s">
        <v>2</v>
      </c>
      <c r="I36" s="5"/>
      <c r="M36" s="5"/>
      <c r="N36" s="5"/>
      <c r="O36" s="5"/>
      <c r="P36" s="5"/>
      <c r="Q36" s="5"/>
      <c r="R36" s="5"/>
      <c r="S36" s="5"/>
    </row>
    <row r="37" spans="2:20" ht="15" x14ac:dyDescent="0.2">
      <c r="C37" s="41">
        <v>6</v>
      </c>
      <c r="D37" s="41">
        <v>15</v>
      </c>
      <c r="E37" s="14"/>
      <c r="F37" s="14"/>
      <c r="G37" s="41">
        <v>8</v>
      </c>
      <c r="H37" s="41">
        <v>20</v>
      </c>
    </row>
    <row r="38" spans="2:20" ht="15" x14ac:dyDescent="0.2">
      <c r="C38" s="14"/>
      <c r="F38" s="14"/>
      <c r="G38" s="14"/>
    </row>
    <row r="39" spans="2:20" ht="23.25" x14ac:dyDescent="0.35">
      <c r="C39" s="141" t="s">
        <v>28</v>
      </c>
      <c r="D39" s="141"/>
      <c r="E39" s="141"/>
      <c r="F39" s="141"/>
      <c r="G39" s="141"/>
      <c r="H39" s="141"/>
      <c r="I39" s="141"/>
      <c r="J39" s="141"/>
      <c r="K39" s="141"/>
    </row>
    <row r="40" spans="2:20" ht="16.5" thickBot="1" x14ac:dyDescent="0.3">
      <c r="C40" s="13"/>
      <c r="D40" s="14"/>
      <c r="E40" s="14"/>
      <c r="F40" s="14"/>
      <c r="G40" s="14"/>
      <c r="H40" s="14"/>
    </row>
    <row r="41" spans="2:20" ht="24" thickBot="1" x14ac:dyDescent="0.4">
      <c r="C41" s="21" t="s">
        <v>0</v>
      </c>
      <c r="D41" s="143"/>
      <c r="E41" s="144"/>
      <c r="F41" s="144"/>
      <c r="G41" s="145"/>
      <c r="P41" s="9" t="s">
        <v>0</v>
      </c>
    </row>
    <row r="42" spans="2:20" ht="24" thickBot="1" x14ac:dyDescent="0.4">
      <c r="C42" s="43" t="s">
        <v>121</v>
      </c>
      <c r="D42" s="165"/>
      <c r="E42" s="166"/>
      <c r="F42" s="166"/>
      <c r="G42" s="167"/>
      <c r="H42" s="14"/>
    </row>
    <row r="43" spans="2:20" ht="15.75" x14ac:dyDescent="0.25">
      <c r="C43" s="13"/>
      <c r="D43" s="14"/>
      <c r="E43" s="14"/>
      <c r="F43" s="14"/>
      <c r="G43" s="14"/>
      <c r="H43" s="14"/>
    </row>
    <row r="44" spans="2:20" ht="15.75" x14ac:dyDescent="0.25">
      <c r="B44" s="5"/>
      <c r="C44" s="40" t="s">
        <v>119</v>
      </c>
      <c r="D44" s="14"/>
      <c r="E44" s="14"/>
      <c r="F44" s="14"/>
      <c r="G44" s="14"/>
      <c r="H44" s="14"/>
      <c r="I44" s="14"/>
      <c r="J44" s="14"/>
      <c r="P44" s="28" t="s">
        <v>54</v>
      </c>
      <c r="S44" s="26">
        <v>15</v>
      </c>
      <c r="T44" s="12" t="s">
        <v>160</v>
      </c>
    </row>
    <row r="45" spans="2:20" ht="15.75" customHeight="1" x14ac:dyDescent="0.25">
      <c r="B45" s="5"/>
      <c r="C45" s="38"/>
      <c r="D45" s="94" t="s">
        <v>7</v>
      </c>
      <c r="E45" s="94" t="s">
        <v>6</v>
      </c>
      <c r="F45" s="138" t="s">
        <v>94</v>
      </c>
      <c r="G45" s="139"/>
      <c r="H45" s="139"/>
      <c r="I45" s="140"/>
      <c r="J45" s="94" t="s">
        <v>5</v>
      </c>
      <c r="P45" s="28" t="s">
        <v>53</v>
      </c>
      <c r="S45" s="26">
        <v>20</v>
      </c>
      <c r="T45" s="12" t="s">
        <v>159</v>
      </c>
    </row>
    <row r="46" spans="2:20" ht="15.75" customHeight="1" x14ac:dyDescent="0.2">
      <c r="B46" s="5"/>
      <c r="C46" s="95" t="s">
        <v>90</v>
      </c>
      <c r="D46" s="92"/>
      <c r="E46" s="93"/>
      <c r="F46" s="124" t="str">
        <f>IFERROR(VLOOKUP(E46,S44:T45,2,0),"ENTER TICKETS REQUIRED AND RATE")</f>
        <v>ENTER TICKETS REQUIRED AND RATE</v>
      </c>
      <c r="G46" s="125"/>
      <c r="H46" s="125"/>
      <c r="I46" s="126"/>
      <c r="J46" s="99">
        <f>D46*E46</f>
        <v>0</v>
      </c>
      <c r="P46" s="28" t="s">
        <v>46</v>
      </c>
      <c r="S46" s="27"/>
    </row>
    <row r="47" spans="2:20" ht="15.75" customHeight="1" x14ac:dyDescent="0.25">
      <c r="B47" s="8"/>
      <c r="C47" s="39"/>
      <c r="D47" s="14"/>
      <c r="E47" s="14"/>
      <c r="F47" s="14"/>
      <c r="G47" s="14"/>
      <c r="H47" s="14"/>
      <c r="P47" s="28" t="s">
        <v>30</v>
      </c>
      <c r="S47" s="26">
        <v>6</v>
      </c>
      <c r="T47" s="12" t="s">
        <v>160</v>
      </c>
    </row>
    <row r="48" spans="2:20" ht="15.75" customHeight="1" x14ac:dyDescent="0.25">
      <c r="B48" s="11"/>
      <c r="C48" s="96" t="s">
        <v>106</v>
      </c>
      <c r="D48" s="97">
        <f>SUM(D46:D47)</f>
        <v>0</v>
      </c>
      <c r="E48" s="14"/>
      <c r="F48" s="16"/>
      <c r="G48" s="14"/>
      <c r="H48" s="127" t="s">
        <v>12</v>
      </c>
      <c r="I48" s="128"/>
      <c r="J48" s="98">
        <f>SUM(J46:J47)</f>
        <v>0</v>
      </c>
      <c r="P48" s="28" t="s">
        <v>31</v>
      </c>
      <c r="S48" s="26">
        <v>8</v>
      </c>
      <c r="T48" s="12" t="s">
        <v>159</v>
      </c>
    </row>
    <row r="49" spans="3:19" ht="15.75" x14ac:dyDescent="0.2">
      <c r="C49" s="38"/>
      <c r="D49" s="14"/>
      <c r="E49" s="14"/>
      <c r="F49" s="14"/>
      <c r="G49" s="14"/>
      <c r="H49" s="14"/>
      <c r="I49" s="14"/>
      <c r="J49" s="14"/>
      <c r="P49" s="28" t="s">
        <v>32</v>
      </c>
      <c r="S49" s="27"/>
    </row>
    <row r="50" spans="3:19" ht="15.75" x14ac:dyDescent="0.25">
      <c r="C50" s="39"/>
      <c r="D50" s="14"/>
      <c r="E50" s="14"/>
      <c r="F50" s="14"/>
      <c r="G50" s="14"/>
      <c r="H50" s="14"/>
      <c r="P50" s="28" t="s">
        <v>48</v>
      </c>
      <c r="S50" s="27"/>
    </row>
    <row r="51" spans="3:19" ht="15.75" x14ac:dyDescent="0.25">
      <c r="C51" s="40" t="s">
        <v>120</v>
      </c>
      <c r="D51" s="14"/>
      <c r="E51" s="14"/>
      <c r="F51" s="14"/>
      <c r="G51" s="14"/>
      <c r="H51" s="14"/>
      <c r="I51" s="14"/>
      <c r="J51" s="14"/>
      <c r="P51" s="29" t="s">
        <v>47</v>
      </c>
      <c r="S51" s="27"/>
    </row>
    <row r="52" spans="3:19" ht="15.75" customHeight="1" x14ac:dyDescent="0.25">
      <c r="C52" s="38"/>
      <c r="D52" s="94" t="s">
        <v>7</v>
      </c>
      <c r="E52" s="94" t="s">
        <v>6</v>
      </c>
      <c r="F52" s="138" t="s">
        <v>94</v>
      </c>
      <c r="G52" s="139"/>
      <c r="H52" s="139"/>
      <c r="I52" s="140"/>
      <c r="J52" s="94" t="s">
        <v>5</v>
      </c>
      <c r="P52" s="28" t="s">
        <v>33</v>
      </c>
      <c r="S52" s="27"/>
    </row>
    <row r="53" spans="3:19" ht="15.75" customHeight="1" x14ac:dyDescent="0.2">
      <c r="C53" s="95" t="s">
        <v>90</v>
      </c>
      <c r="D53" s="92"/>
      <c r="E53" s="93"/>
      <c r="F53" s="124" t="str">
        <f>IFERROR(VLOOKUP(E53,S47:T48,2,0),"ENTER TICKETS REQUIRED AND RATE")</f>
        <v>ENTER TICKETS REQUIRED AND RATE</v>
      </c>
      <c r="G53" s="125"/>
      <c r="H53" s="125"/>
      <c r="I53" s="126"/>
      <c r="J53" s="99">
        <f>D53*E53</f>
        <v>0</v>
      </c>
      <c r="P53" s="28" t="s">
        <v>34</v>
      </c>
      <c r="S53" s="27"/>
    </row>
    <row r="54" spans="3:19" ht="15.75" x14ac:dyDescent="0.25">
      <c r="C54" s="13"/>
      <c r="D54" s="14"/>
      <c r="E54" s="14"/>
      <c r="F54" s="14"/>
      <c r="G54" s="14"/>
      <c r="H54" s="14"/>
      <c r="P54" s="28" t="s">
        <v>35</v>
      </c>
      <c r="S54" s="27"/>
    </row>
    <row r="55" spans="3:19" ht="15.75" x14ac:dyDescent="0.25">
      <c r="C55" s="96" t="s">
        <v>107</v>
      </c>
      <c r="D55" s="97">
        <f>SUM(D53:D54)</f>
        <v>0</v>
      </c>
      <c r="E55" s="14"/>
      <c r="F55" s="16"/>
      <c r="G55" s="14"/>
      <c r="H55" s="127" t="s">
        <v>11</v>
      </c>
      <c r="I55" s="128"/>
      <c r="J55" s="98">
        <f>SUM(J53:J54)</f>
        <v>0</v>
      </c>
      <c r="P55" s="28" t="s">
        <v>36</v>
      </c>
      <c r="S55" s="27"/>
    </row>
    <row r="56" spans="3:19" ht="15.75" x14ac:dyDescent="0.2">
      <c r="P56" s="29" t="s">
        <v>49</v>
      </c>
      <c r="S56" s="27"/>
    </row>
    <row r="57" spans="3:19" ht="15.75" x14ac:dyDescent="0.25">
      <c r="C57" s="96" t="s">
        <v>108</v>
      </c>
      <c r="D57" s="97">
        <f>D48+D55</f>
        <v>0</v>
      </c>
      <c r="H57" s="127" t="s">
        <v>8</v>
      </c>
      <c r="I57" s="128"/>
      <c r="J57" s="98">
        <f>J48+J55</f>
        <v>0</v>
      </c>
      <c r="P57" s="28" t="s">
        <v>55</v>
      </c>
    </row>
    <row r="58" spans="3:19" ht="15.75" x14ac:dyDescent="0.25">
      <c r="C58" s="13"/>
      <c r="D58" s="14"/>
      <c r="E58" s="14"/>
      <c r="F58" s="14"/>
      <c r="G58" s="14"/>
      <c r="H58" s="14"/>
      <c r="P58" s="28" t="s">
        <v>37</v>
      </c>
    </row>
    <row r="59" spans="3:19" ht="15.75" x14ac:dyDescent="0.25">
      <c r="C59" s="15"/>
      <c r="E59" s="14"/>
      <c r="F59" s="14"/>
      <c r="G59" s="14"/>
      <c r="H59" s="14"/>
      <c r="P59" s="29" t="s">
        <v>50</v>
      </c>
    </row>
    <row r="60" spans="3:19" ht="15.75" x14ac:dyDescent="0.25">
      <c r="C60" s="16"/>
      <c r="D60" s="14"/>
      <c r="E60" s="14"/>
      <c r="F60" s="14"/>
      <c r="G60" s="14"/>
      <c r="H60" s="14"/>
      <c r="I60" s="14"/>
      <c r="J60" s="14"/>
      <c r="P60" s="28" t="s">
        <v>56</v>
      </c>
    </row>
    <row r="61" spans="3:19" ht="15.75" x14ac:dyDescent="0.2">
      <c r="C61" s="14"/>
      <c r="D61" s="14"/>
      <c r="E61" s="14"/>
      <c r="F61" s="14"/>
      <c r="G61" s="14"/>
      <c r="H61" s="14"/>
      <c r="I61" s="14"/>
      <c r="J61" s="14"/>
      <c r="P61" s="28" t="s">
        <v>38</v>
      </c>
    </row>
    <row r="62" spans="3:19" ht="15.75" customHeight="1" x14ac:dyDescent="0.2">
      <c r="C62" s="17"/>
      <c r="D62" s="14"/>
      <c r="E62" s="14"/>
      <c r="F62" s="14"/>
      <c r="G62" s="14"/>
      <c r="H62" s="14"/>
      <c r="I62" s="14"/>
      <c r="J62" s="14"/>
      <c r="P62" s="28" t="s">
        <v>39</v>
      </c>
    </row>
    <row r="63" spans="3:19" ht="20.25" x14ac:dyDescent="0.3">
      <c r="C63" s="168"/>
      <c r="D63" s="168"/>
      <c r="E63" s="168"/>
      <c r="F63" s="168"/>
      <c r="G63" s="168"/>
      <c r="H63" s="168"/>
      <c r="I63" s="168"/>
      <c r="J63" s="168"/>
      <c r="K63" s="168"/>
      <c r="P63" s="29" t="s">
        <v>51</v>
      </c>
    </row>
    <row r="64" spans="3:19" ht="20.25" x14ac:dyDescent="0.3">
      <c r="C64" s="22"/>
      <c r="D64" s="22"/>
      <c r="E64" s="22"/>
      <c r="F64" s="22"/>
      <c r="G64" s="22"/>
      <c r="H64" s="22"/>
      <c r="I64" s="22"/>
      <c r="J64" s="22"/>
      <c r="K64" s="22"/>
      <c r="P64" s="28" t="s">
        <v>57</v>
      </c>
    </row>
    <row r="65" spans="3:16" ht="15.75" x14ac:dyDescent="0.25">
      <c r="C65" s="13"/>
      <c r="D65" s="14"/>
      <c r="E65" s="14"/>
      <c r="F65" s="14"/>
      <c r="G65" s="14"/>
      <c r="H65" s="14"/>
      <c r="I65" s="14"/>
      <c r="J65" s="14"/>
      <c r="P65" s="28" t="s">
        <v>41</v>
      </c>
    </row>
    <row r="66" spans="3:16" ht="20.25" x14ac:dyDescent="0.3">
      <c r="C66" s="23" t="s">
        <v>9</v>
      </c>
      <c r="D66" s="24"/>
      <c r="E66" s="150">
        <f>J57</f>
        <v>0</v>
      </c>
      <c r="F66" s="150"/>
      <c r="G66" s="23" t="s">
        <v>152</v>
      </c>
      <c r="H66" s="25"/>
      <c r="I66" s="25"/>
      <c r="J66" s="25"/>
      <c r="K66" s="25"/>
      <c r="P66" s="28" t="s">
        <v>42</v>
      </c>
    </row>
    <row r="67" spans="3:16" ht="18" customHeight="1" x14ac:dyDescent="0.3">
      <c r="C67" s="146" t="s">
        <v>88</v>
      </c>
      <c r="D67" s="146"/>
      <c r="E67" s="146"/>
      <c r="F67" s="146"/>
      <c r="G67" s="146"/>
      <c r="H67" s="146"/>
      <c r="I67" s="146"/>
      <c r="J67" s="146"/>
      <c r="K67" s="146"/>
      <c r="P67" s="28" t="s">
        <v>43</v>
      </c>
    </row>
    <row r="68" spans="3:16" ht="18" customHeight="1" x14ac:dyDescent="0.3">
      <c r="C68" s="146" t="s">
        <v>10</v>
      </c>
      <c r="D68" s="146"/>
      <c r="E68" s="146"/>
      <c r="F68" s="146"/>
      <c r="G68" s="146"/>
      <c r="H68" s="146"/>
      <c r="I68" s="146"/>
      <c r="J68" s="146"/>
      <c r="K68" s="146"/>
      <c r="P68" s="28" t="s">
        <v>44</v>
      </c>
    </row>
    <row r="69" spans="3:16" ht="15.75" x14ac:dyDescent="0.2">
      <c r="P69" s="28" t="s">
        <v>45</v>
      </c>
    </row>
    <row r="70" spans="3:16" ht="15.75" x14ac:dyDescent="0.2">
      <c r="P70" s="29" t="s">
        <v>58</v>
      </c>
    </row>
    <row r="76" spans="3:16" x14ac:dyDescent="0.2">
      <c r="L76" s="5"/>
    </row>
  </sheetData>
  <sheetProtection algorithmName="SHA-512" hashValue="9o2iAYlluGmrHz3QBErGN9NyeXZmsMkn86Fr4PcNCCr20pgdUHkeinUlSAC+BV0dA++1g/JM5i807c8tsXToKg==" saltValue="JeAtvjowSYH/y1V4cyb9sw==" spinCount="100000" sheet="1" selectLockedCells="1"/>
  <mergeCells count="23">
    <mergeCell ref="C30:K30"/>
    <mergeCell ref="C32:K32"/>
    <mergeCell ref="C27:K27"/>
    <mergeCell ref="C28:K28"/>
    <mergeCell ref="B4:K6"/>
    <mergeCell ref="B8:K22"/>
    <mergeCell ref="C24:K24"/>
    <mergeCell ref="C25:K25"/>
    <mergeCell ref="C26:K26"/>
    <mergeCell ref="H57:I57"/>
    <mergeCell ref="D42:G42"/>
    <mergeCell ref="C68:K68"/>
    <mergeCell ref="C67:K67"/>
    <mergeCell ref="H48:I48"/>
    <mergeCell ref="F52:I52"/>
    <mergeCell ref="F53:I53"/>
    <mergeCell ref="C63:K63"/>
    <mergeCell ref="E66:F66"/>
    <mergeCell ref="C39:K39"/>
    <mergeCell ref="D41:G41"/>
    <mergeCell ref="F45:I45"/>
    <mergeCell ref="F46:I46"/>
    <mergeCell ref="H55:I55"/>
  </mergeCells>
  <dataValidations count="2">
    <dataValidation type="list" allowBlank="1" showInputMessage="1" showErrorMessage="1" sqref="E53" xr:uid="{00000000-0002-0000-0300-000000000000}">
      <formula1>$S$47:$S$48</formula1>
    </dataValidation>
    <dataValidation type="list" allowBlank="1" showInputMessage="1" showErrorMessage="1" sqref="E46" xr:uid="{00000000-0002-0000-0300-000001000000}">
      <formula1>$S$44:$S$45</formula1>
    </dataValidation>
  </dataValidations>
  <printOptions horizontalCentered="1"/>
  <pageMargins left="0.15748031496062992" right="0.15748031496062992" top="0.19685039370078741" bottom="0.27559055118110237" header="0.15748031496062992" footer="0.15748031496062992"/>
  <pageSetup paperSize="9" scale="68" orientation="portrait" r:id="rId1"/>
  <headerFooter alignWithMargins="0">
    <oddFooter>&amp;C&amp;F&amp;R&amp;A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FB8CAE4-0304-4142-A886-886F34840219}">
          <x14:formula1>
            <xm:f>Lookups!$B$9:$B$37</xm:f>
          </x14:formula1>
          <xm:sqref>D41:G41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69"/>
  <sheetViews>
    <sheetView showGridLines="0" view="pageBreakPreview" topLeftCell="A3" zoomScaleNormal="70" zoomScaleSheetLayoutView="100" workbookViewId="0">
      <selection activeCell="D30" sqref="D30:G30"/>
    </sheetView>
  </sheetViews>
  <sheetFormatPr defaultRowHeight="12.75" x14ac:dyDescent="0.2"/>
  <cols>
    <col min="1" max="1" width="0.85546875" style="53" customWidth="1"/>
    <col min="2" max="2" width="2.7109375" style="53" customWidth="1"/>
    <col min="3" max="3" width="37.5703125" style="56" customWidth="1"/>
    <col min="4" max="4" width="22.42578125" style="56" customWidth="1"/>
    <col min="5" max="5" width="14.28515625" style="56" customWidth="1"/>
    <col min="6" max="6" width="5.140625" style="56" customWidth="1"/>
    <col min="7" max="7" width="12" style="56" customWidth="1"/>
    <col min="8" max="8" width="13.140625" style="56" customWidth="1"/>
    <col min="9" max="9" width="11.5703125" style="56" customWidth="1"/>
    <col min="10" max="10" width="13.85546875" style="56" customWidth="1"/>
    <col min="11" max="11" width="16.140625" style="56" bestFit="1" customWidth="1"/>
    <col min="12" max="12" width="1.42578125" style="53" customWidth="1"/>
    <col min="13" max="13" width="255.42578125" style="56" customWidth="1"/>
    <col min="14" max="14" width="2.85546875" style="56" bestFit="1" customWidth="1"/>
    <col min="15" max="15" width="9.140625" style="56"/>
    <col min="16" max="16" width="20.7109375" style="56" bestFit="1" customWidth="1"/>
    <col min="17" max="16384" width="9.140625" style="56"/>
  </cols>
  <sheetData>
    <row r="1" spans="2:12" ht="8.25" customHeight="1" x14ac:dyDescent="0.25">
      <c r="C1" s="54"/>
      <c r="D1" s="54"/>
      <c r="E1" s="55"/>
      <c r="F1" s="54"/>
      <c r="G1" s="54"/>
      <c r="H1" s="54"/>
      <c r="I1" s="54"/>
      <c r="J1" s="54"/>
      <c r="K1" s="54"/>
      <c r="L1" s="54"/>
    </row>
    <row r="2" spans="2:12" s="53" customFormat="1" ht="52.5" customHeight="1" x14ac:dyDescent="0.35">
      <c r="L2" s="57"/>
    </row>
    <row r="3" spans="2:12" s="53" customFormat="1" ht="23.25" x14ac:dyDescent="0.35">
      <c r="L3" s="57"/>
    </row>
    <row r="4" spans="2:12" ht="23.25" customHeight="1" x14ac:dyDescent="0.2">
      <c r="B4" s="163" t="s">
        <v>153</v>
      </c>
      <c r="C4" s="163"/>
      <c r="D4" s="163"/>
      <c r="E4" s="163"/>
      <c r="F4" s="163"/>
      <c r="G4" s="163"/>
      <c r="H4" s="163"/>
      <c r="I4" s="163"/>
      <c r="J4" s="163"/>
      <c r="K4" s="163"/>
    </row>
    <row r="5" spans="2:12" x14ac:dyDescent="0.2">
      <c r="B5" s="163"/>
      <c r="C5" s="163"/>
      <c r="D5" s="163"/>
      <c r="E5" s="163"/>
      <c r="F5" s="163"/>
      <c r="G5" s="163"/>
      <c r="H5" s="163"/>
      <c r="I5" s="163"/>
      <c r="J5" s="163"/>
      <c r="K5" s="163"/>
    </row>
    <row r="6" spans="2:12" x14ac:dyDescent="0.2">
      <c r="B6" s="163"/>
      <c r="C6" s="163"/>
      <c r="D6" s="163"/>
      <c r="E6" s="163"/>
      <c r="F6" s="163"/>
      <c r="G6" s="163"/>
      <c r="H6" s="163"/>
      <c r="I6" s="163"/>
      <c r="J6" s="163"/>
      <c r="K6" s="163"/>
    </row>
    <row r="7" spans="2:12" ht="13.5" thickBot="1" x14ac:dyDescent="0.25"/>
    <row r="8" spans="2:12" ht="12.75" customHeight="1" x14ac:dyDescent="0.2">
      <c r="B8" s="180" t="s">
        <v>155</v>
      </c>
      <c r="C8" s="181"/>
      <c r="D8" s="181"/>
      <c r="E8" s="181"/>
      <c r="F8" s="181"/>
      <c r="G8" s="181"/>
      <c r="H8" s="181"/>
      <c r="I8" s="181"/>
      <c r="J8" s="181"/>
      <c r="K8" s="182"/>
    </row>
    <row r="9" spans="2:12" ht="12.75" customHeight="1" x14ac:dyDescent="0.2">
      <c r="B9" s="183"/>
      <c r="C9" s="184"/>
      <c r="D9" s="184"/>
      <c r="E9" s="184"/>
      <c r="F9" s="184"/>
      <c r="G9" s="184"/>
      <c r="H9" s="184"/>
      <c r="I9" s="184"/>
      <c r="J9" s="184"/>
      <c r="K9" s="185"/>
    </row>
    <row r="10" spans="2:12" ht="12.75" customHeight="1" x14ac:dyDescent="0.2">
      <c r="B10" s="183"/>
      <c r="C10" s="184"/>
      <c r="D10" s="184"/>
      <c r="E10" s="184"/>
      <c r="F10" s="184"/>
      <c r="G10" s="184"/>
      <c r="H10" s="184"/>
      <c r="I10" s="184"/>
      <c r="J10" s="184"/>
      <c r="K10" s="185"/>
    </row>
    <row r="11" spans="2:12" ht="12.75" customHeight="1" x14ac:dyDescent="0.2">
      <c r="B11" s="183"/>
      <c r="C11" s="184"/>
      <c r="D11" s="184"/>
      <c r="E11" s="184"/>
      <c r="F11" s="184"/>
      <c r="G11" s="184"/>
      <c r="H11" s="184"/>
      <c r="I11" s="184"/>
      <c r="J11" s="184"/>
      <c r="K11" s="185"/>
    </row>
    <row r="12" spans="2:12" ht="12.75" customHeight="1" x14ac:dyDescent="0.2">
      <c r="B12" s="183"/>
      <c r="C12" s="184"/>
      <c r="D12" s="184"/>
      <c r="E12" s="184"/>
      <c r="F12" s="184"/>
      <c r="G12" s="184"/>
      <c r="H12" s="184"/>
      <c r="I12" s="184"/>
      <c r="J12" s="184"/>
      <c r="K12" s="185"/>
    </row>
    <row r="13" spans="2:12" ht="12.75" customHeight="1" x14ac:dyDescent="0.2">
      <c r="B13" s="183"/>
      <c r="C13" s="184"/>
      <c r="D13" s="184"/>
      <c r="E13" s="184"/>
      <c r="F13" s="184"/>
      <c r="G13" s="184"/>
      <c r="H13" s="184"/>
      <c r="I13" s="184"/>
      <c r="J13" s="184"/>
      <c r="K13" s="185"/>
    </row>
    <row r="14" spans="2:12" ht="12.75" customHeight="1" x14ac:dyDescent="0.2">
      <c r="B14" s="183"/>
      <c r="C14" s="184"/>
      <c r="D14" s="184"/>
      <c r="E14" s="184"/>
      <c r="F14" s="184"/>
      <c r="G14" s="184"/>
      <c r="H14" s="184"/>
      <c r="I14" s="184"/>
      <c r="J14" s="184"/>
      <c r="K14" s="185"/>
    </row>
    <row r="15" spans="2:12" ht="12.75" customHeight="1" x14ac:dyDescent="0.2">
      <c r="B15" s="183"/>
      <c r="C15" s="184"/>
      <c r="D15" s="184"/>
      <c r="E15" s="184"/>
      <c r="F15" s="184"/>
      <c r="G15" s="184"/>
      <c r="H15" s="184"/>
      <c r="I15" s="184"/>
      <c r="J15" s="184"/>
      <c r="K15" s="185"/>
    </row>
    <row r="16" spans="2:12" ht="12.75" customHeight="1" x14ac:dyDescent="0.2">
      <c r="B16" s="183"/>
      <c r="C16" s="184"/>
      <c r="D16" s="184"/>
      <c r="E16" s="184"/>
      <c r="F16" s="184"/>
      <c r="G16" s="184"/>
      <c r="H16" s="184"/>
      <c r="I16" s="184"/>
      <c r="J16" s="184"/>
      <c r="K16" s="185"/>
    </row>
    <row r="17" spans="2:19" ht="13.5" customHeight="1" x14ac:dyDescent="0.2">
      <c r="B17" s="183"/>
      <c r="C17" s="184"/>
      <c r="D17" s="184"/>
      <c r="E17" s="184"/>
      <c r="F17" s="184"/>
      <c r="G17" s="184"/>
      <c r="H17" s="184"/>
      <c r="I17" s="184"/>
      <c r="J17" s="184"/>
      <c r="K17" s="185"/>
    </row>
    <row r="18" spans="2:19" ht="12.75" customHeight="1" x14ac:dyDescent="0.2">
      <c r="B18" s="183"/>
      <c r="C18" s="184"/>
      <c r="D18" s="184"/>
      <c r="E18" s="184"/>
      <c r="F18" s="184"/>
      <c r="G18" s="184"/>
      <c r="H18" s="184"/>
      <c r="I18" s="184"/>
      <c r="J18" s="184"/>
      <c r="K18" s="185"/>
    </row>
    <row r="19" spans="2:19" ht="12.75" customHeight="1" x14ac:dyDescent="0.2">
      <c r="B19" s="183"/>
      <c r="C19" s="184"/>
      <c r="D19" s="184"/>
      <c r="E19" s="184"/>
      <c r="F19" s="184"/>
      <c r="G19" s="184"/>
      <c r="H19" s="184"/>
      <c r="I19" s="184"/>
      <c r="J19" s="184"/>
      <c r="K19" s="185"/>
    </row>
    <row r="20" spans="2:19" ht="12.75" customHeight="1" x14ac:dyDescent="0.2">
      <c r="B20" s="183"/>
      <c r="C20" s="184"/>
      <c r="D20" s="184"/>
      <c r="E20" s="184"/>
      <c r="F20" s="184"/>
      <c r="G20" s="184"/>
      <c r="H20" s="184"/>
      <c r="I20" s="184"/>
      <c r="J20" s="184"/>
      <c r="K20" s="185"/>
    </row>
    <row r="21" spans="2:19" ht="12.75" customHeight="1" x14ac:dyDescent="0.2">
      <c r="B21" s="183"/>
      <c r="C21" s="184"/>
      <c r="D21" s="184"/>
      <c r="E21" s="184"/>
      <c r="F21" s="184"/>
      <c r="G21" s="184"/>
      <c r="H21" s="184"/>
      <c r="I21" s="184"/>
      <c r="J21" s="184"/>
      <c r="K21" s="185"/>
    </row>
    <row r="22" spans="2:19" ht="12.75" customHeight="1" thickBot="1" x14ac:dyDescent="0.25">
      <c r="B22" s="186"/>
      <c r="C22" s="187"/>
      <c r="D22" s="187"/>
      <c r="E22" s="187"/>
      <c r="F22" s="187"/>
      <c r="G22" s="187"/>
      <c r="H22" s="187"/>
      <c r="I22" s="187"/>
      <c r="J22" s="187"/>
      <c r="K22" s="188"/>
    </row>
    <row r="24" spans="2:19" s="53" customFormat="1" ht="18" x14ac:dyDescent="0.25">
      <c r="C24" s="176" t="s">
        <v>191</v>
      </c>
      <c r="D24" s="176"/>
      <c r="E24" s="176"/>
      <c r="F24" s="176"/>
      <c r="G24" s="176"/>
      <c r="H24" s="176"/>
      <c r="I24" s="176"/>
      <c r="J24" s="176"/>
      <c r="K24" s="176"/>
      <c r="M24" s="56"/>
      <c r="N24" s="56"/>
      <c r="O24" s="56"/>
      <c r="P24" s="56"/>
      <c r="Q24" s="56"/>
      <c r="R24" s="56"/>
      <c r="S24" s="56"/>
    </row>
    <row r="25" spans="2:19" s="53" customFormat="1" ht="18" x14ac:dyDescent="0.25">
      <c r="C25" s="176" t="s">
        <v>122</v>
      </c>
      <c r="D25" s="176"/>
      <c r="E25" s="176"/>
      <c r="F25" s="176"/>
      <c r="G25" s="176"/>
      <c r="H25" s="176"/>
      <c r="I25" s="176"/>
      <c r="J25" s="176"/>
      <c r="K25" s="176"/>
      <c r="M25" s="56"/>
      <c r="N25" s="56"/>
      <c r="O25" s="56"/>
      <c r="P25" s="56"/>
      <c r="Q25" s="56"/>
      <c r="R25" s="56"/>
      <c r="S25" s="56"/>
    </row>
    <row r="26" spans="2:19" s="53" customFormat="1" ht="18" x14ac:dyDescent="0.25">
      <c r="C26" s="176" t="s">
        <v>136</v>
      </c>
      <c r="D26" s="176"/>
      <c r="E26" s="176"/>
      <c r="F26" s="176"/>
      <c r="G26" s="176"/>
      <c r="H26" s="176"/>
      <c r="I26" s="176"/>
      <c r="J26" s="176"/>
      <c r="K26" s="176"/>
      <c r="M26" s="56"/>
      <c r="N26" s="56"/>
      <c r="O26" s="56"/>
      <c r="P26" s="56"/>
      <c r="Q26" s="56"/>
      <c r="R26" s="56"/>
      <c r="S26" s="56"/>
    </row>
    <row r="27" spans="2:19" ht="15" x14ac:dyDescent="0.2">
      <c r="C27" s="58"/>
      <c r="F27" s="58"/>
      <c r="G27" s="58"/>
    </row>
    <row r="28" spans="2:19" ht="23.25" x14ac:dyDescent="0.35">
      <c r="C28" s="189" t="s">
        <v>123</v>
      </c>
      <c r="D28" s="189"/>
      <c r="E28" s="189"/>
      <c r="F28" s="189"/>
      <c r="G28" s="189"/>
      <c r="H28" s="189"/>
      <c r="I28" s="189"/>
      <c r="J28" s="189"/>
      <c r="K28" s="189"/>
    </row>
    <row r="29" spans="2:19" ht="16.5" thickBot="1" x14ac:dyDescent="0.3">
      <c r="C29" s="59"/>
      <c r="D29" s="58"/>
      <c r="E29" s="58"/>
      <c r="F29" s="58"/>
      <c r="G29" s="58"/>
      <c r="H29" s="58"/>
    </row>
    <row r="30" spans="2:19" ht="24" thickBot="1" x14ac:dyDescent="0.4">
      <c r="C30" s="60" t="s">
        <v>0</v>
      </c>
      <c r="D30" s="143"/>
      <c r="E30" s="144"/>
      <c r="F30" s="144"/>
      <c r="G30" s="145"/>
    </row>
    <row r="31" spans="2:19" ht="16.5" thickBot="1" x14ac:dyDescent="0.3">
      <c r="C31" s="59"/>
      <c r="D31" s="58"/>
      <c r="E31" s="58"/>
      <c r="F31" s="58"/>
      <c r="G31" s="58"/>
      <c r="H31" s="58"/>
    </row>
    <row r="32" spans="2:19" ht="24" thickBot="1" x14ac:dyDescent="0.4">
      <c r="C32" s="62" t="s">
        <v>127</v>
      </c>
      <c r="D32" s="58"/>
      <c r="E32" s="58"/>
      <c r="F32" s="58"/>
      <c r="G32" s="58"/>
      <c r="H32" s="58"/>
    </row>
    <row r="33" spans="3:10" ht="24" thickBot="1" x14ac:dyDescent="0.4">
      <c r="C33" s="62" t="s">
        <v>124</v>
      </c>
      <c r="D33" s="177"/>
      <c r="E33" s="178"/>
      <c r="F33" s="178"/>
      <c r="G33" s="179"/>
      <c r="H33" s="58"/>
    </row>
    <row r="34" spans="3:10" ht="24" thickBot="1" x14ac:dyDescent="0.4">
      <c r="C34" s="62" t="s">
        <v>187</v>
      </c>
      <c r="D34" s="172"/>
      <c r="E34" s="173"/>
      <c r="F34" s="173"/>
      <c r="G34" s="174"/>
      <c r="H34" s="58"/>
    </row>
    <row r="35" spans="3:10" ht="24" thickBot="1" x14ac:dyDescent="0.4">
      <c r="C35" s="62" t="s">
        <v>125</v>
      </c>
      <c r="D35" s="175"/>
      <c r="E35" s="173"/>
      <c r="F35" s="173"/>
      <c r="G35" s="174"/>
      <c r="H35" s="58"/>
    </row>
    <row r="36" spans="3:10" ht="24" thickBot="1" x14ac:dyDescent="0.4">
      <c r="C36" s="62" t="s">
        <v>126</v>
      </c>
      <c r="D36" s="175"/>
      <c r="E36" s="173"/>
      <c r="F36" s="173"/>
      <c r="G36" s="174"/>
      <c r="H36" s="58"/>
    </row>
    <row r="37" spans="3:10" ht="24" thickBot="1" x14ac:dyDescent="0.4">
      <c r="C37" s="63"/>
      <c r="D37" s="58"/>
      <c r="E37" s="58"/>
      <c r="F37" s="58"/>
      <c r="G37" s="58"/>
      <c r="H37" s="58"/>
    </row>
    <row r="38" spans="3:10" ht="24" thickBot="1" x14ac:dyDescent="0.4">
      <c r="C38" s="62" t="s">
        <v>128</v>
      </c>
      <c r="D38" s="58"/>
      <c r="E38" s="58"/>
      <c r="F38" s="58"/>
      <c r="G38" s="58"/>
      <c r="H38" s="58"/>
    </row>
    <row r="39" spans="3:10" ht="24" thickBot="1" x14ac:dyDescent="0.4">
      <c r="C39" s="62" t="s">
        <v>124</v>
      </c>
      <c r="D39" s="177"/>
      <c r="E39" s="178"/>
      <c r="F39" s="178"/>
      <c r="G39" s="179"/>
      <c r="H39" s="58"/>
    </row>
    <row r="40" spans="3:10" ht="24" thickBot="1" x14ac:dyDescent="0.4">
      <c r="C40" s="62" t="s">
        <v>187</v>
      </c>
      <c r="D40" s="172"/>
      <c r="E40" s="173"/>
      <c r="F40" s="173"/>
      <c r="G40" s="174"/>
      <c r="H40" s="58"/>
    </row>
    <row r="41" spans="3:10" ht="24" thickBot="1" x14ac:dyDescent="0.4">
      <c r="C41" s="62" t="s">
        <v>125</v>
      </c>
      <c r="D41" s="175"/>
      <c r="E41" s="173"/>
      <c r="F41" s="173"/>
      <c r="G41" s="174"/>
      <c r="H41" s="58"/>
    </row>
    <row r="42" spans="3:10" ht="24" thickBot="1" x14ac:dyDescent="0.4">
      <c r="C42" s="62" t="s">
        <v>126</v>
      </c>
      <c r="D42" s="175"/>
      <c r="E42" s="173"/>
      <c r="F42" s="173"/>
      <c r="G42" s="174"/>
      <c r="H42" s="58"/>
    </row>
    <row r="43" spans="3:10" ht="15.75" x14ac:dyDescent="0.25">
      <c r="C43" s="59"/>
      <c r="D43" s="58"/>
      <c r="E43" s="58"/>
      <c r="F43" s="58"/>
      <c r="G43" s="58"/>
      <c r="H43" s="58"/>
    </row>
    <row r="44" spans="3:10" ht="15.75" x14ac:dyDescent="0.25">
      <c r="C44" s="65" t="s">
        <v>132</v>
      </c>
      <c r="D44" s="58"/>
      <c r="E44" s="58"/>
      <c r="F44" s="58"/>
      <c r="G44" s="58"/>
      <c r="H44" s="58"/>
    </row>
    <row r="45" spans="3:10" ht="15.75" x14ac:dyDescent="0.25">
      <c r="C45" s="66" t="s">
        <v>129</v>
      </c>
      <c r="D45" s="91" t="str">
        <f>IFERROR(400/D36,"")</f>
        <v/>
      </c>
      <c r="E45" s="58"/>
      <c r="F45" s="58"/>
      <c r="G45" s="58"/>
      <c r="H45" s="58"/>
    </row>
    <row r="46" spans="3:10" ht="15.75" x14ac:dyDescent="0.25">
      <c r="C46" s="66" t="s">
        <v>130</v>
      </c>
      <c r="D46" s="91" t="str">
        <f>IFERROR(400/D42,"")</f>
        <v/>
      </c>
      <c r="E46" s="58"/>
      <c r="F46" s="58"/>
      <c r="G46" s="58"/>
      <c r="H46" s="58"/>
    </row>
    <row r="47" spans="3:10" ht="16.5" thickBot="1" x14ac:dyDescent="0.3">
      <c r="C47" s="59"/>
      <c r="D47" s="58"/>
      <c r="E47" s="58"/>
      <c r="F47" s="58"/>
      <c r="G47" s="58"/>
      <c r="H47" s="58"/>
    </row>
    <row r="48" spans="3:10" ht="16.5" thickBot="1" x14ac:dyDescent="0.3">
      <c r="C48" s="65" t="s">
        <v>137</v>
      </c>
      <c r="D48" s="58"/>
      <c r="E48" s="58"/>
      <c r="F48" s="58"/>
      <c r="G48" s="58"/>
      <c r="H48" s="58"/>
      <c r="J48" s="90"/>
    </row>
    <row r="49" spans="3:11" ht="15.75" x14ac:dyDescent="0.25">
      <c r="C49" s="59"/>
      <c r="D49" s="58"/>
      <c r="E49" s="58"/>
      <c r="F49" s="58"/>
      <c r="G49" s="58"/>
      <c r="H49" s="58"/>
    </row>
    <row r="50" spans="3:11" ht="15.75" x14ac:dyDescent="0.25">
      <c r="C50" s="59"/>
      <c r="D50" s="58"/>
      <c r="E50" s="58"/>
      <c r="F50" s="58"/>
      <c r="G50" s="58"/>
      <c r="H50" s="58"/>
    </row>
    <row r="51" spans="3:11" ht="18" x14ac:dyDescent="0.25">
      <c r="C51" s="176"/>
      <c r="D51" s="176"/>
      <c r="E51" s="176"/>
      <c r="F51" s="176"/>
      <c r="G51" s="176"/>
      <c r="H51" s="176"/>
      <c r="I51" s="176"/>
      <c r="J51" s="176"/>
      <c r="K51" s="176"/>
    </row>
    <row r="52" spans="3:11" ht="18" x14ac:dyDescent="0.25">
      <c r="C52" s="176"/>
      <c r="D52" s="176"/>
      <c r="E52" s="176"/>
      <c r="F52" s="176"/>
      <c r="G52" s="176"/>
      <c r="H52" s="176"/>
      <c r="I52" s="176"/>
      <c r="J52" s="176"/>
      <c r="K52" s="176"/>
    </row>
    <row r="53" spans="3:11" ht="18" x14ac:dyDescent="0.25">
      <c r="C53" s="176"/>
      <c r="D53" s="176"/>
      <c r="E53" s="176"/>
      <c r="F53" s="176"/>
      <c r="G53" s="176"/>
      <c r="H53" s="176"/>
      <c r="I53" s="176"/>
      <c r="J53" s="176"/>
      <c r="K53" s="176"/>
    </row>
    <row r="54" spans="3:11" ht="20.25" x14ac:dyDescent="0.3">
      <c r="C54" s="67" t="s">
        <v>133</v>
      </c>
      <c r="D54" s="58"/>
      <c r="E54" s="58"/>
      <c r="F54" s="58"/>
      <c r="G54" s="58"/>
      <c r="H54" s="58"/>
      <c r="I54" s="58"/>
      <c r="J54" s="58"/>
    </row>
    <row r="55" spans="3:11" ht="15.75" customHeight="1" x14ac:dyDescent="0.3">
      <c r="C55" s="67" t="s">
        <v>144</v>
      </c>
      <c r="D55" s="58"/>
      <c r="E55" s="58"/>
      <c r="F55" s="58"/>
      <c r="G55" s="58"/>
      <c r="H55" s="58"/>
      <c r="I55" s="58"/>
      <c r="J55" s="58"/>
    </row>
    <row r="56" spans="3:11" ht="20.25" x14ac:dyDescent="0.3">
      <c r="C56" s="170"/>
      <c r="D56" s="170"/>
      <c r="E56" s="170"/>
      <c r="F56" s="170"/>
      <c r="G56" s="170"/>
      <c r="H56" s="170"/>
      <c r="I56" s="170"/>
      <c r="J56" s="170"/>
      <c r="K56" s="170"/>
    </row>
    <row r="57" spans="3:11" ht="20.25" x14ac:dyDescent="0.3">
      <c r="C57" s="68"/>
      <c r="D57" s="68"/>
      <c r="E57" s="68"/>
      <c r="F57" s="68"/>
      <c r="G57" s="68"/>
      <c r="H57" s="68"/>
      <c r="I57" s="68"/>
      <c r="J57" s="68"/>
      <c r="K57" s="68"/>
    </row>
    <row r="58" spans="3:11" ht="20.25" x14ac:dyDescent="0.3">
      <c r="C58" s="67" t="s">
        <v>139</v>
      </c>
      <c r="D58" s="58"/>
      <c r="E58" s="58"/>
      <c r="F58" s="58"/>
      <c r="G58" s="58"/>
      <c r="H58" s="58"/>
      <c r="I58" s="58"/>
      <c r="J58" s="58"/>
    </row>
    <row r="59" spans="3:11" ht="20.25" x14ac:dyDescent="0.3">
      <c r="C59" s="67" t="s">
        <v>138</v>
      </c>
      <c r="K59" s="69"/>
    </row>
    <row r="60" spans="3:11" ht="18" customHeight="1" x14ac:dyDescent="0.3">
      <c r="C60" s="171"/>
      <c r="D60" s="171"/>
      <c r="E60" s="171"/>
      <c r="F60" s="171"/>
      <c r="G60" s="171"/>
      <c r="H60" s="171"/>
      <c r="I60" s="171"/>
      <c r="J60" s="171"/>
      <c r="K60" s="171"/>
    </row>
    <row r="61" spans="3:11" ht="18" customHeight="1" x14ac:dyDescent="0.3">
      <c r="C61" s="171"/>
      <c r="D61" s="171"/>
      <c r="E61" s="171"/>
      <c r="F61" s="171"/>
      <c r="G61" s="171"/>
      <c r="H61" s="171"/>
      <c r="I61" s="171"/>
      <c r="J61" s="171"/>
      <c r="K61" s="171"/>
    </row>
    <row r="69" spans="12:12" x14ac:dyDescent="0.2">
      <c r="L69" s="56"/>
    </row>
  </sheetData>
  <sheetProtection algorithmName="SHA-512" hashValue="fM82CRq8XJKrZBmsHJW76xQmbsD4uwOlBTvZX15kE+/YN9GzQxrFQ0sa8hTcGwyeQjZN75Lelcvu35TSXaTZZg==" saltValue="xRq4zhwl4krRsDUH3WcmnQ==" spinCount="100000" sheet="1" selectLockedCells="1"/>
  <mergeCells count="21">
    <mergeCell ref="D39:G39"/>
    <mergeCell ref="B4:K6"/>
    <mergeCell ref="B8:K22"/>
    <mergeCell ref="C24:K24"/>
    <mergeCell ref="C25:K25"/>
    <mergeCell ref="C26:K26"/>
    <mergeCell ref="C28:K28"/>
    <mergeCell ref="D30:G30"/>
    <mergeCell ref="D33:G33"/>
    <mergeCell ref="D34:G34"/>
    <mergeCell ref="D35:G35"/>
    <mergeCell ref="D36:G36"/>
    <mergeCell ref="C56:K56"/>
    <mergeCell ref="C60:K60"/>
    <mergeCell ref="C61:K61"/>
    <mergeCell ref="D40:G40"/>
    <mergeCell ref="D41:G41"/>
    <mergeCell ref="D42:G42"/>
    <mergeCell ref="C51:K51"/>
    <mergeCell ref="C52:K52"/>
    <mergeCell ref="C53:K53"/>
  </mergeCells>
  <printOptions horizontalCentered="1"/>
  <pageMargins left="0.15748031496062992" right="0.15748031496062992" top="0.19685039370078741" bottom="0.27559055118110237" header="0.15748031496062992" footer="0.15748031496062992"/>
  <pageSetup paperSize="9" scale="68" orientation="portrait" r:id="rId1"/>
  <headerFooter alignWithMargins="0">
    <oddFooter>&amp;C&amp;F&amp;R&amp;A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1000000}">
          <x14:formula1>
            <xm:f>Lookups!$B$5:$B$6</xm:f>
          </x14:formula1>
          <xm:sqref>J48</xm:sqref>
        </x14:dataValidation>
        <x14:dataValidation type="list" allowBlank="1" showInputMessage="1" showErrorMessage="1" xr:uid="{00000000-0002-0000-0500-000000000000}">
          <x14:formula1>
            <xm:f>Lookups!$B$9:$B$37</xm:f>
          </x14:formula1>
          <xm:sqref>D30:G30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EE7FD-9837-42C7-A9BA-723DA91B04C8}">
  <dimension ref="B2:B37"/>
  <sheetViews>
    <sheetView topLeftCell="A13" workbookViewId="0">
      <selection activeCell="B9" sqref="B9:B37"/>
    </sheetView>
  </sheetViews>
  <sheetFormatPr defaultRowHeight="12.75" x14ac:dyDescent="0.2"/>
  <cols>
    <col min="2" max="2" width="24.28515625" bestFit="1" customWidth="1"/>
  </cols>
  <sheetData>
    <row r="2" spans="2:2" x14ac:dyDescent="0.2">
      <c r="B2" s="61" t="s">
        <v>0</v>
      </c>
    </row>
    <row r="3" spans="2:2" x14ac:dyDescent="0.2">
      <c r="B3" s="56"/>
    </row>
    <row r="4" spans="2:2" x14ac:dyDescent="0.2">
      <c r="B4" s="56"/>
    </row>
    <row r="5" spans="2:2" x14ac:dyDescent="0.2">
      <c r="B5" s="56" t="s">
        <v>134</v>
      </c>
    </row>
    <row r="6" spans="2:2" x14ac:dyDescent="0.2">
      <c r="B6" s="56" t="s">
        <v>135</v>
      </c>
    </row>
    <row r="7" spans="2:2" x14ac:dyDescent="0.2">
      <c r="B7" s="56"/>
    </row>
    <row r="8" spans="2:2" x14ac:dyDescent="0.2">
      <c r="B8" s="56"/>
    </row>
    <row r="9" spans="2:2" ht="15.75" x14ac:dyDescent="0.2">
      <c r="B9" s="64" t="s">
        <v>53</v>
      </c>
    </row>
    <row r="10" spans="2:2" ht="15.75" x14ac:dyDescent="0.2">
      <c r="B10" s="64" t="s">
        <v>46</v>
      </c>
    </row>
    <row r="11" spans="2:2" ht="15.75" x14ac:dyDescent="0.2">
      <c r="B11" s="64" t="s">
        <v>30</v>
      </c>
    </row>
    <row r="12" spans="2:2" ht="15.75" x14ac:dyDescent="0.2">
      <c r="B12" s="64" t="s">
        <v>31</v>
      </c>
    </row>
    <row r="13" spans="2:2" ht="15.75" x14ac:dyDescent="0.2">
      <c r="B13" s="64" t="s">
        <v>32</v>
      </c>
    </row>
    <row r="14" spans="2:2" ht="15.75" x14ac:dyDescent="0.2">
      <c r="B14" s="64" t="s">
        <v>145</v>
      </c>
    </row>
    <row r="15" spans="2:2" ht="15.75" x14ac:dyDescent="0.2">
      <c r="B15" s="70" t="s">
        <v>48</v>
      </c>
    </row>
    <row r="16" spans="2:2" ht="15.75" x14ac:dyDescent="0.2">
      <c r="B16" s="70" t="s">
        <v>47</v>
      </c>
    </row>
    <row r="17" spans="2:2" ht="15.75" x14ac:dyDescent="0.2">
      <c r="B17" s="70" t="s">
        <v>33</v>
      </c>
    </row>
    <row r="18" spans="2:2" ht="15.75" x14ac:dyDescent="0.2">
      <c r="B18" s="70" t="s">
        <v>148</v>
      </c>
    </row>
    <row r="19" spans="2:2" ht="15.75" x14ac:dyDescent="0.2">
      <c r="B19" s="70" t="s">
        <v>34</v>
      </c>
    </row>
    <row r="20" spans="2:2" ht="15.75" x14ac:dyDescent="0.2">
      <c r="B20" s="70" t="s">
        <v>35</v>
      </c>
    </row>
    <row r="21" spans="2:2" ht="15.75" x14ac:dyDescent="0.2">
      <c r="B21" s="70" t="s">
        <v>149</v>
      </c>
    </row>
    <row r="22" spans="2:2" ht="15.75" x14ac:dyDescent="0.2">
      <c r="B22" s="70" t="s">
        <v>36</v>
      </c>
    </row>
    <row r="23" spans="2:2" ht="15.75" x14ac:dyDescent="0.2">
      <c r="B23" s="70" t="s">
        <v>49</v>
      </c>
    </row>
    <row r="24" spans="2:2" ht="15.75" x14ac:dyDescent="0.2">
      <c r="B24" s="64" t="s">
        <v>146</v>
      </c>
    </row>
    <row r="25" spans="2:2" ht="15.75" x14ac:dyDescent="0.2">
      <c r="B25" s="70" t="s">
        <v>37</v>
      </c>
    </row>
    <row r="26" spans="2:2" ht="15.75" x14ac:dyDescent="0.2">
      <c r="B26" s="70" t="s">
        <v>50</v>
      </c>
    </row>
    <row r="27" spans="2:2" ht="15.75" x14ac:dyDescent="0.2">
      <c r="B27" s="70" t="s">
        <v>38</v>
      </c>
    </row>
    <row r="28" spans="2:2" ht="15.75" x14ac:dyDescent="0.2">
      <c r="B28" s="70" t="s">
        <v>131</v>
      </c>
    </row>
    <row r="29" spans="2:2" ht="15.75" x14ac:dyDescent="0.2">
      <c r="B29" s="70" t="s">
        <v>39</v>
      </c>
    </row>
    <row r="30" spans="2:2" ht="15.75" x14ac:dyDescent="0.2">
      <c r="B30" s="70" t="s">
        <v>51</v>
      </c>
    </row>
    <row r="31" spans="2:2" ht="15.75" x14ac:dyDescent="0.2">
      <c r="B31" s="64" t="s">
        <v>147</v>
      </c>
    </row>
    <row r="32" spans="2:2" ht="15.75" x14ac:dyDescent="0.2">
      <c r="B32" s="70" t="s">
        <v>40</v>
      </c>
    </row>
    <row r="33" spans="2:2" ht="15.75" x14ac:dyDescent="0.2">
      <c r="B33" s="70" t="s">
        <v>41</v>
      </c>
    </row>
    <row r="34" spans="2:2" ht="15.75" x14ac:dyDescent="0.2">
      <c r="B34" s="70" t="s">
        <v>42</v>
      </c>
    </row>
    <row r="35" spans="2:2" ht="15.75" x14ac:dyDescent="0.2">
      <c r="B35" s="70" t="s">
        <v>44</v>
      </c>
    </row>
    <row r="36" spans="2:2" ht="15.75" x14ac:dyDescent="0.2">
      <c r="B36" s="70" t="s">
        <v>45</v>
      </c>
    </row>
    <row r="37" spans="2:2" ht="15.75" x14ac:dyDescent="0.2">
      <c r="B37" s="70" t="s">
        <v>58</v>
      </c>
    </row>
  </sheetData>
  <sortState ref="B9:B37">
    <sortCondition ref="B9:B37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Country Summary</vt:lpstr>
      <vt:lpstr>Venue Passes</vt:lpstr>
      <vt:lpstr>Club Banners</vt:lpstr>
      <vt:lpstr>Competition Transfers</vt:lpstr>
      <vt:lpstr>Airport Transfers</vt:lpstr>
      <vt:lpstr>Lookups</vt:lpstr>
      <vt:lpstr>'Airport Transfers'!Print_Area</vt:lpstr>
      <vt:lpstr>'Club Banners'!Print_Area</vt:lpstr>
      <vt:lpstr>'Competition Transfers'!Print_Area</vt:lpstr>
      <vt:lpstr>'Country Summary'!Print_Area</vt:lpstr>
      <vt:lpstr>'Venue Passes'!Print_Area</vt:lpstr>
      <vt:lpstr>'Airport Transfers'!Print_Titles</vt:lpstr>
      <vt:lpstr>'Club Banners'!Print_Titles</vt:lpstr>
      <vt:lpstr>'Competition Transfers'!Print_Titles</vt:lpstr>
      <vt:lpstr>'Country Summary'!Print_Titles</vt:lpstr>
      <vt:lpstr>'Venue Passes'!Print_Titles</vt:lpstr>
    </vt:vector>
  </TitlesOfParts>
  <Company>Maxwell Stamp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Michaelides</dc:creator>
  <cp:lastModifiedBy>Andreas</cp:lastModifiedBy>
  <cp:lastPrinted>2019-06-02T19:03:04Z</cp:lastPrinted>
  <dcterms:created xsi:type="dcterms:W3CDTF">2004-01-21T14:14:12Z</dcterms:created>
  <dcterms:modified xsi:type="dcterms:W3CDTF">2019-06-02T20:26:37Z</dcterms:modified>
</cp:coreProperties>
</file>